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fileSharing readOnlyRecommended="1"/>
  <workbookPr codeName="DieseArbeitsmappe"/>
  <mc:AlternateContent xmlns:mc="http://schemas.openxmlformats.org/markup-compatibility/2006">
    <mc:Choice Requires="x15">
      <x15ac:absPath xmlns:x15ac="http://schemas.microsoft.com/office/spreadsheetml/2010/11/ac" url="https://sparpammer-my.sharepoint.com/personal/office_sparpammer_onmicrosoft_com/Documents/M1/Documents/8-Vordrucke/Kommissionslieferschein Neu/"/>
    </mc:Choice>
  </mc:AlternateContent>
  <xr:revisionPtr revIDLastSave="0" documentId="8_{E03EC749-1394-4B72-AF01-F4FF94E1D81A}" xr6:coauthVersionLast="47" xr6:coauthVersionMax="47" xr10:uidLastSave="{00000000-0000-0000-0000-000000000000}"/>
  <bookViews>
    <workbookView xWindow="2640" yWindow="2640" windowWidth="21480" windowHeight="14970" tabRatio="580" xr2:uid="{00000000-000D-0000-FFFF-FFFF00000000}"/>
  </bookViews>
  <sheets>
    <sheet name="ANFRAGE" sheetId="12" r:id="rId1"/>
  </sheets>
  <externalReferences>
    <externalReference r:id="rId2"/>
  </externalReferences>
  <definedNames>
    <definedName name="Anhänger">#REF!</definedName>
    <definedName name="_xlnm.Print_Area" localSheetId="0">ANFRAGE!$A$1:$M$313</definedName>
    <definedName name="_xlnm.Print_Titles" localSheetId="0">ANFRAGE!$1:$17</definedName>
    <definedName name="Matrix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0" i="12" l="1"/>
  <c r="H310" i="12"/>
  <c r="J310" i="12" s="1"/>
  <c r="G310" i="12"/>
  <c r="H309" i="12"/>
  <c r="J309" i="12" s="1"/>
  <c r="G309" i="12"/>
  <c r="A309" i="12"/>
  <c r="A308" i="12"/>
  <c r="A307" i="12"/>
  <c r="A306" i="12"/>
  <c r="A305" i="12"/>
  <c r="A304" i="12"/>
  <c r="A303" i="12"/>
  <c r="J11" i="12"/>
  <c r="L11" i="12"/>
  <c r="B7" i="12" l="1"/>
  <c r="B5" i="12"/>
  <c r="B8" i="12" l="1"/>
  <c r="J10" i="12" l="1"/>
  <c r="J8" i="12"/>
  <c r="J7" i="12"/>
  <c r="J6" i="1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Michael</author>
  </authors>
  <commentList>
    <comment ref="J1" authorId="0" shapeId="0" xr:uid="{5B1D1F46-38EB-44E0-B0AA-21A20AEC4F59}">
      <text>
        <r>
          <rPr>
            <b/>
            <sz val="9"/>
            <color indexed="81"/>
            <rFont val="Tahoma"/>
            <family val="2"/>
          </rPr>
          <t>R Rechnungskopf
L Lieferscheinkopf</t>
        </r>
      </text>
    </comment>
    <comment ref="M2" authorId="0" shapeId="0" xr:uid="{B9FDFDD3-9A03-4EF1-A2D0-A55126699DEB}">
      <text>
        <r>
          <rPr>
            <b/>
            <sz val="9"/>
            <color indexed="81"/>
            <rFont val="Tahoma"/>
            <family val="2"/>
          </rPr>
          <t>R Rechnungskopf
L Lieferscheinkopf</t>
        </r>
      </text>
    </comment>
    <comment ref="L7" authorId="0" shapeId="0" xr:uid="{A86EC9D1-480D-479E-98C2-D3C11BF439D4}">
      <text>
        <r>
          <rPr>
            <b/>
            <sz val="9"/>
            <color indexed="81"/>
            <rFont val="Tahoma"/>
            <family val="2"/>
          </rPr>
          <t xml:space="preserve">Re.-Nr. / 
STRG + G GEKÜHLT
</t>
        </r>
      </text>
    </comment>
    <comment ref="L8" authorId="0" shapeId="0" xr:uid="{CE0A96FF-7B6D-4300-8EB2-7CA2C28CF2DE}">
      <text>
        <r>
          <rPr>
            <b/>
            <sz val="9"/>
            <color indexed="81"/>
            <rFont val="Tahoma"/>
            <family val="2"/>
          </rPr>
          <t>STRG + .
Re-Datum</t>
        </r>
      </text>
    </comment>
    <comment ref="L10" authorId="0" shapeId="0" xr:uid="{F11719C4-5473-4AE1-AE4A-A0C99F44EF9E}">
      <text>
        <r>
          <rPr>
            <b/>
            <sz val="9"/>
            <color indexed="81"/>
            <rFont val="Tahoma"/>
            <family val="2"/>
          </rPr>
          <t>Kontaktname</t>
        </r>
      </text>
    </comment>
    <comment ref="J11" authorId="0" shapeId="0" xr:uid="{F09CDF75-A135-4460-9D25-AB975A752BC0}">
      <text>
        <r>
          <rPr>
            <b/>
            <sz val="9"/>
            <color indexed="81"/>
            <rFont val="Tahoma"/>
            <family val="2"/>
          </rPr>
          <t>Kontaktname</t>
        </r>
      </text>
    </comment>
    <comment ref="K11" authorId="0" shapeId="0" xr:uid="{67FC62D2-E41B-4025-988A-868413CBC286}">
      <text>
        <r>
          <rPr>
            <b/>
            <sz val="9"/>
            <color indexed="81"/>
            <rFont val="Tahoma"/>
            <family val="2"/>
          </rPr>
          <t>Kontaktname</t>
        </r>
      </text>
    </comment>
    <comment ref="L11" authorId="0" shapeId="0" xr:uid="{46406143-52E6-421B-A571-62CCFCD22B87}">
      <text>
        <r>
          <rPr>
            <b/>
            <sz val="9"/>
            <color indexed="81"/>
            <rFont val="Tahoma"/>
            <family val="2"/>
          </rPr>
          <t>Kontaktname</t>
        </r>
      </text>
    </comment>
  </commentList>
</comments>
</file>

<file path=xl/sharedStrings.xml><?xml version="1.0" encoding="utf-8"?>
<sst xmlns="http://schemas.openxmlformats.org/spreadsheetml/2006/main" count="1578" uniqueCount="392">
  <si>
    <t>Verbr.</t>
  </si>
  <si>
    <t>Menge</t>
  </si>
  <si>
    <t># / Fl</t>
  </si>
  <si>
    <t>Einheit</t>
  </si>
  <si>
    <t>Bezeichnung</t>
  </si>
  <si>
    <t>Druck- u. Satzfehler vorbehalten!    Für zur Verfügung gestellte Geräte wird keine Haftung übernommen!</t>
  </si>
  <si>
    <t>€ je Einheit</t>
  </si>
  <si>
    <t>Geräte</t>
  </si>
  <si>
    <t>Gesamt €</t>
  </si>
  <si>
    <t>A/X</t>
  </si>
  <si>
    <t>Art.Nummer</t>
  </si>
  <si>
    <t>Das Recht auf Kommission verfällt bei nicht wiederverkaufsfähiger Ware!</t>
  </si>
  <si>
    <t>Co2 Anteil Limo</t>
  </si>
  <si>
    <t>Folierfolie per kg</t>
  </si>
  <si>
    <t>Gläserpauschale</t>
  </si>
  <si>
    <t>Gläserbruch 1</t>
  </si>
  <si>
    <t>Gläserbruch 2</t>
  </si>
  <si>
    <t>Gläserbruch 3</t>
  </si>
  <si>
    <t>Bierkrüge 0,5</t>
  </si>
  <si>
    <t>Bierkrüge 0,3</t>
  </si>
  <si>
    <t>WSF Weingläser 1/8</t>
  </si>
  <si>
    <t>Whisky Gläser</t>
  </si>
  <si>
    <t>Sekt Gläser</t>
  </si>
  <si>
    <t>Portionierer Pistolen</t>
  </si>
  <si>
    <t>Aschenbecher Regio</t>
  </si>
  <si>
    <t>Handkassen</t>
  </si>
  <si>
    <t>Stk.</t>
  </si>
  <si>
    <t>Ersatz</t>
  </si>
  <si>
    <t>Reinigung lt. Aufw. in 1/2h</t>
  </si>
  <si>
    <t>Retour</t>
  </si>
  <si>
    <t>Würstlkocher Miete</t>
  </si>
  <si>
    <t>Kaffeemaschinen Miete</t>
  </si>
  <si>
    <t>Herdplatte inkl. Topf&amp;D.</t>
  </si>
  <si>
    <t>Stamperl</t>
  </si>
  <si>
    <t>ZLW, OG Pfandsteige</t>
  </si>
  <si>
    <t>Getränke-Pfandsteige</t>
  </si>
  <si>
    <t>FD, TANN Pfandsteige</t>
  </si>
  <si>
    <t>-</t>
  </si>
  <si>
    <t>Preisstand:</t>
  </si>
  <si>
    <t>Kaffeeheferl m. U-Tasse</t>
  </si>
  <si>
    <t xml:space="preserve">Gläser Leihe pro Stk. </t>
  </si>
  <si>
    <t>Spalte3</t>
  </si>
  <si>
    <t xml:space="preserve">Stk. </t>
  </si>
  <si>
    <t>Gösser Naturradler</t>
  </si>
  <si>
    <t>Sichtkühlschrank Nr.</t>
  </si>
  <si>
    <t>Weingläser 1/8</t>
  </si>
  <si>
    <t>Husse waschen + bügeln</t>
  </si>
  <si>
    <t># / Fl2</t>
  </si>
  <si>
    <t>#</t>
  </si>
  <si>
    <t>48er</t>
  </si>
  <si>
    <t>24er</t>
  </si>
  <si>
    <t xml:space="preserve">Coca Cola 1,5 Lt. </t>
  </si>
  <si>
    <t xml:space="preserve">Coca Cola 2 Lt. </t>
  </si>
  <si>
    <t xml:space="preserve">1,5 lt. </t>
  </si>
  <si>
    <t xml:space="preserve">2lt. </t>
  </si>
  <si>
    <t>Almdudler 1,5Lt</t>
  </si>
  <si>
    <t>St. Steira Hugo</t>
  </si>
  <si>
    <t>St. Steira Hugo Spritz</t>
  </si>
  <si>
    <t>St. Steira Spritzer</t>
  </si>
  <si>
    <t>Eristoff rot</t>
  </si>
  <si>
    <t>Eristoff weiß</t>
  </si>
  <si>
    <t>Bacardi</t>
  </si>
  <si>
    <t>Jack Daniels</t>
  </si>
  <si>
    <t>Captain Morgan</t>
  </si>
  <si>
    <t>Passoa Orange</t>
  </si>
  <si>
    <t>Jägermeister</t>
  </si>
  <si>
    <t>Kleiner Klopfer</t>
  </si>
  <si>
    <t>Kleiner Klopfer Mix</t>
  </si>
  <si>
    <t>Sourz Apple</t>
  </si>
  <si>
    <t>Beefeater Gin</t>
  </si>
  <si>
    <t>9x0,02</t>
  </si>
  <si>
    <t>25er</t>
  </si>
  <si>
    <t>Spar Tonic</t>
  </si>
  <si>
    <t>Spar Fresh Cola</t>
  </si>
  <si>
    <t>Red Bull</t>
  </si>
  <si>
    <t>S-Budget Energy Drink</t>
  </si>
  <si>
    <t>Cocktail ICE</t>
  </si>
  <si>
    <t>Eiswürfel</t>
  </si>
  <si>
    <t>6x0,25</t>
  </si>
  <si>
    <t>2kg</t>
  </si>
  <si>
    <t>Feine Rebe Gr.Veltliner</t>
  </si>
  <si>
    <t>S-Budget Ketchup</t>
  </si>
  <si>
    <t>Murelli Cola</t>
  </si>
  <si>
    <t>Murelli Almrausch</t>
  </si>
  <si>
    <t>Murelli Himbeer</t>
  </si>
  <si>
    <t xml:space="preserve">Pkg. </t>
  </si>
  <si>
    <t>Spirituosen</t>
  </si>
  <si>
    <t>Kühlgeräte</t>
  </si>
  <si>
    <t>Lebensmittel</t>
  </si>
  <si>
    <t>Gläser</t>
  </si>
  <si>
    <t>Diverses</t>
  </si>
  <si>
    <t>Spar Fresh Kräuter</t>
  </si>
  <si>
    <t>St. Welschriesling</t>
  </si>
  <si>
    <t>St. Schilcher Landw.</t>
  </si>
  <si>
    <t>St. Welschr. Landw.</t>
  </si>
  <si>
    <t>Martini Asti</t>
  </si>
  <si>
    <t>Kupferberg Gold</t>
  </si>
  <si>
    <t>Henkell trocken</t>
  </si>
  <si>
    <t>Schloßgold</t>
  </si>
  <si>
    <t>Ta. Bratwurst 360g</t>
  </si>
  <si>
    <t>3er</t>
  </si>
  <si>
    <t>5er</t>
  </si>
  <si>
    <t>Bio Kaisersemmeln</t>
  </si>
  <si>
    <t>X</t>
  </si>
  <si>
    <t>HB Spareribs</t>
  </si>
  <si>
    <t>Aperol</t>
  </si>
  <si>
    <t>EJ Schilcher</t>
  </si>
  <si>
    <t>Scheiblhofer Legend</t>
  </si>
  <si>
    <t xml:space="preserve">Scheiblhofer Big John </t>
  </si>
  <si>
    <t>Vöslauer prickelnd</t>
  </si>
  <si>
    <t>Fässer</t>
  </si>
  <si>
    <t>Puntigamer Fass</t>
  </si>
  <si>
    <t>Soda Cont. Korbf.</t>
  </si>
  <si>
    <t>Welschriesling C.Korbf.</t>
  </si>
  <si>
    <t>20lt.</t>
  </si>
  <si>
    <t>Cola Cont. Korbf.</t>
  </si>
  <si>
    <t>Spar Fresh Orange</t>
  </si>
  <si>
    <t xml:space="preserve">Ta. Kotelett mar. </t>
  </si>
  <si>
    <t xml:space="preserve">Friteuse </t>
  </si>
  <si>
    <t>15er</t>
  </si>
  <si>
    <t>20er</t>
  </si>
  <si>
    <t>Mischungskrüge 0,25</t>
  </si>
  <si>
    <t>Limo Gläser</t>
  </si>
  <si>
    <t>6er</t>
  </si>
  <si>
    <t>12er</t>
  </si>
  <si>
    <t>Portionierer-Kopf</t>
  </si>
  <si>
    <t>Portionierer-Halter häng.</t>
  </si>
  <si>
    <t>Getr. Tabletts Puntig.</t>
  </si>
  <si>
    <t>Getr. Tabletts Murauer</t>
  </si>
  <si>
    <t>K.Geldtaschen m. Halter</t>
  </si>
  <si>
    <t>Bierkühler 2leitig Wasserk.</t>
  </si>
  <si>
    <t>Bierkühler 3leitig trocken</t>
  </si>
  <si>
    <t>Bierkühler 2 leitig trocken</t>
  </si>
  <si>
    <t>PapStar - Becher</t>
  </si>
  <si>
    <t>PapStar- Besteck</t>
  </si>
  <si>
    <t>PapStar - Teller</t>
  </si>
  <si>
    <t>Gläserkörbe</t>
  </si>
  <si>
    <t>Europalette</t>
  </si>
  <si>
    <t>Rollcontainer</t>
  </si>
  <si>
    <t>Alkfrei - # (ohne Fl.) 12x1</t>
  </si>
  <si>
    <t>Bier - Flasche 0,5Lt.</t>
  </si>
  <si>
    <t xml:space="preserve">Alfrei - Flasche 1lt. </t>
  </si>
  <si>
    <t>Kommission-Service</t>
  </si>
  <si>
    <t>Über-nahme</t>
  </si>
  <si>
    <t>Gösser Naturgold alkfr.</t>
  </si>
  <si>
    <t>EJ Huat Welschr.</t>
  </si>
  <si>
    <t>La Gioiosa Prosecco</t>
  </si>
  <si>
    <t>St. Weißburg. KLASSIK</t>
  </si>
  <si>
    <t>Ta. Karreesteak mar. 3er</t>
  </si>
  <si>
    <t>ca400g</t>
  </si>
  <si>
    <t>Ta. Schopfsteak mar. 3er</t>
  </si>
  <si>
    <t>ca1kg</t>
  </si>
  <si>
    <t>4652960-A</t>
  </si>
  <si>
    <t>Ta. Bratwürstl dünn</t>
  </si>
  <si>
    <t>Römerquelle MW  Gl.</t>
  </si>
  <si>
    <t>Spar 100% Steir. A-Saft</t>
  </si>
  <si>
    <t>Vöslauer pr. MW Gl.</t>
  </si>
  <si>
    <t>Port1</t>
  </si>
  <si>
    <t>Port2</t>
  </si>
  <si>
    <t>Port3</t>
  </si>
  <si>
    <t>Port4</t>
  </si>
  <si>
    <t>Tab1</t>
  </si>
  <si>
    <t>Tab2</t>
  </si>
  <si>
    <t>GlKo</t>
  </si>
  <si>
    <t>RoCo</t>
  </si>
  <si>
    <t>KeGe</t>
  </si>
  <si>
    <t>HaKa</t>
  </si>
  <si>
    <t>1kg</t>
  </si>
  <si>
    <t>Felix Ketchup mild</t>
  </si>
  <si>
    <t>1,4kg</t>
  </si>
  <si>
    <t>Hornig Spezial gem.</t>
  </si>
  <si>
    <t>500g</t>
  </si>
  <si>
    <t>Hornig Spezial ganz</t>
  </si>
  <si>
    <t>Spar Kaffeesahne 20x10g</t>
  </si>
  <si>
    <t>Pkg</t>
  </si>
  <si>
    <t>Spar Kaffeemilch</t>
  </si>
  <si>
    <t>Haushalts-Artikel</t>
  </si>
  <si>
    <t>Spar Müllsack 110Lt.</t>
  </si>
  <si>
    <t>10er</t>
  </si>
  <si>
    <t>Lov. Küchenrolle 4er Dekor</t>
  </si>
  <si>
    <t>Lov. Toilettenpapier 3lag.</t>
  </si>
  <si>
    <t>Vorher und nachher spülen</t>
  </si>
  <si>
    <t>5552-BK05</t>
  </si>
  <si>
    <t>5551-BK03</t>
  </si>
  <si>
    <t>5551-WSF</t>
  </si>
  <si>
    <t>5551-WGL</t>
  </si>
  <si>
    <t>5550-MK</t>
  </si>
  <si>
    <t>5550-SE</t>
  </si>
  <si>
    <t>5550-LI</t>
  </si>
  <si>
    <t>5551-WH</t>
  </si>
  <si>
    <t>5550-ST</t>
  </si>
  <si>
    <t>5551-KH</t>
  </si>
  <si>
    <t>5550-AR</t>
  </si>
  <si>
    <t>Brötchen</t>
  </si>
  <si>
    <t>Stk</t>
  </si>
  <si>
    <t>SpPl</t>
  </si>
  <si>
    <t>Spiegelplatten klein</t>
  </si>
  <si>
    <t>SpPl-1</t>
  </si>
  <si>
    <t>Spiegelplatten groß</t>
  </si>
  <si>
    <t>Fanta 1,5Lt</t>
  </si>
  <si>
    <t>Fanta 2 Lt.</t>
  </si>
  <si>
    <t>Almdudler 2Lt</t>
  </si>
  <si>
    <t>Bailey's</t>
  </si>
  <si>
    <t>Beuk. Waffelbecher 60g</t>
  </si>
  <si>
    <t>Sonnl. Welchriesling</t>
  </si>
  <si>
    <t>Kellerm. Gr. Veltliner</t>
  </si>
  <si>
    <t xml:space="preserve">Waldquelle spritzig </t>
  </si>
  <si>
    <t>Brantl Rot</t>
  </si>
  <si>
    <t>Rauch Eistee Pfirsich</t>
  </si>
  <si>
    <t>Jägermeister 60er-Spender</t>
  </si>
  <si>
    <t xml:space="preserve">S-Budget Erdn. 500g Dose </t>
  </si>
  <si>
    <t xml:space="preserve">Splendit Spülmittel </t>
  </si>
  <si>
    <t>0,5Lt.</t>
  </si>
  <si>
    <t xml:space="preserve">S-Budget 5er Schwammtuch  </t>
  </si>
  <si>
    <t>Korkenzieher</t>
  </si>
  <si>
    <t>Bieröffner</t>
  </si>
  <si>
    <t>5551-BÖ</t>
  </si>
  <si>
    <t>Feine Rebe Welschriesl.</t>
  </si>
  <si>
    <t>St. Sauvignon Blanc</t>
  </si>
  <si>
    <t>Murelli Orange Marac.</t>
  </si>
  <si>
    <t>Pfand - Artikel zusätzlich / fehlend</t>
  </si>
  <si>
    <t>Ta. Frankfurter 8er</t>
  </si>
  <si>
    <t>Ta. Krainer 2er</t>
  </si>
  <si>
    <t>ca.240g</t>
  </si>
  <si>
    <t>Peterquelle</t>
  </si>
  <si>
    <t xml:space="preserve">St. Schilcher Spritzer </t>
  </si>
  <si>
    <t xml:space="preserve">Obsth.Kleber Pfirsichnektar </t>
  </si>
  <si>
    <t>Obsth.Kleber Apfelsaft</t>
  </si>
  <si>
    <t>Mautner Estragon Senf</t>
  </si>
  <si>
    <t>20-80</t>
  </si>
  <si>
    <t>Co2 Anteil Bier (für Fassanzahl)</t>
  </si>
  <si>
    <t>SPAR Kraeuterlimo Glas MW Fl</t>
  </si>
  <si>
    <t xml:space="preserve">SPAR Cola Limo Glas MW Fl. </t>
  </si>
  <si>
    <t xml:space="preserve">Radl. Limoe Himb. GlMW Fl. </t>
  </si>
  <si>
    <t>Radlb. Limoe Orange GlMWFl.</t>
  </si>
  <si>
    <t xml:space="preserve">SPAR Orangensaft Glas MWFl </t>
  </si>
  <si>
    <t xml:space="preserve">Spar Tonic Glas MW Fl. </t>
  </si>
  <si>
    <t>30Lt.</t>
  </si>
  <si>
    <t>50Lt.</t>
  </si>
  <si>
    <t>Coca Cola</t>
  </si>
  <si>
    <t>Coca Cola Zero</t>
  </si>
  <si>
    <t>Fanta</t>
  </si>
  <si>
    <t>Sprite</t>
  </si>
  <si>
    <t>Almdudler</t>
  </si>
  <si>
    <t>6x0,5</t>
  </si>
  <si>
    <t>Portionierer z. stecken</t>
  </si>
  <si>
    <t xml:space="preserve">Teller 13x20cm 20er weiss     </t>
  </si>
  <si>
    <t xml:space="preserve">SIMPEX 15 Holz Kaffeeloeffel  </t>
  </si>
  <si>
    <t>Haribo Goldbären</t>
  </si>
  <si>
    <t>Berliner Luft</t>
  </si>
  <si>
    <t>Spar Apfelsaft Glas MW</t>
  </si>
  <si>
    <t>Papierbecher 50Stk. 0,25</t>
  </si>
  <si>
    <t>Becher 100Stk. 0,3 PL</t>
  </si>
  <si>
    <t xml:space="preserve">Sprite 1,5Lt. </t>
  </si>
  <si>
    <t>5514a</t>
  </si>
  <si>
    <t>Mobilar Markplatz</t>
  </si>
  <si>
    <t>11a</t>
  </si>
  <si>
    <t>Mobilar Lager 116</t>
  </si>
  <si>
    <t>Fernbed. Lager 116 - Nr.</t>
  </si>
  <si>
    <t>5505a</t>
  </si>
  <si>
    <t>Spar O-Saft 4x1</t>
  </si>
  <si>
    <t>4x1</t>
  </si>
  <si>
    <t>Spar A-Saft 4x1</t>
  </si>
  <si>
    <t>Radk. Long Life MW Gl.</t>
  </si>
  <si>
    <t>Papiertischtuch 25m x 1m</t>
  </si>
  <si>
    <t>5512a</t>
  </si>
  <si>
    <t xml:space="preserve">   bitte nicht anklammern oder verschrauben</t>
  </si>
  <si>
    <t>A</t>
  </si>
  <si>
    <t>SPAR Lebensqu. prick.</t>
  </si>
  <si>
    <t>SPAR Lebensqu. Still</t>
  </si>
  <si>
    <t>Zurgurte</t>
  </si>
  <si>
    <t>Heißgetränkebecher 0,3 - 25er</t>
  </si>
  <si>
    <t>H-Löffel 16cm, einzeln verp.</t>
  </si>
  <si>
    <t>50er</t>
  </si>
  <si>
    <t>St. Weißburg. Dorngraben</t>
  </si>
  <si>
    <t>St. Schilcher Klassik</t>
  </si>
  <si>
    <t>Kühlanhänger gross #58 - 4 Tage</t>
  </si>
  <si>
    <t>Korbfittich Adapter</t>
  </si>
  <si>
    <t>326a</t>
  </si>
  <si>
    <t>326b</t>
  </si>
  <si>
    <t>326c</t>
  </si>
  <si>
    <t>Zusatz-Tag Kühlanhänger #58</t>
  </si>
  <si>
    <t>Zusatz-Tag Kühlanhänger #69</t>
  </si>
  <si>
    <t>Zusatz-Tag Kühlanhänger #46</t>
  </si>
  <si>
    <t>Veranstaltungsdatum:</t>
  </si>
  <si>
    <t>5530a</t>
  </si>
  <si>
    <t>Spar Steir. Apfel still</t>
  </si>
  <si>
    <t>2a</t>
  </si>
  <si>
    <t>Wein, Sekt, Schaumwein</t>
  </si>
  <si>
    <t xml:space="preserve"> = bei Verlust</t>
  </si>
  <si>
    <t>Frankenm. Himbeerlimo</t>
  </si>
  <si>
    <t>Containerplatten MoPro</t>
  </si>
  <si>
    <t>Ficken Liquors</t>
  </si>
  <si>
    <t>Malibu</t>
  </si>
  <si>
    <t>Ta. Zack Zack Steak mar. 3er</t>
  </si>
  <si>
    <t>18lt.</t>
  </si>
  <si>
    <t>Plastikbecher weiss, 0,25, 70er</t>
  </si>
  <si>
    <t>Kühlanhänger 2-Achser #69 - 4 Tage</t>
  </si>
  <si>
    <t>Kühlanhänger 1-Achser #46 - 4 Tage</t>
  </si>
  <si>
    <t>Kühlanhänger 2-Achser #26 - 4 Tage</t>
  </si>
  <si>
    <t>Zusatz-Tag Kühlanhänger #26</t>
  </si>
  <si>
    <t>326d</t>
  </si>
  <si>
    <t>Stehtisch Husse schwarz</t>
  </si>
  <si>
    <t>Stehtisch Husse weiss</t>
  </si>
  <si>
    <t>Stehtisch Husse Tischtuch weiss</t>
  </si>
  <si>
    <t>5515a</t>
  </si>
  <si>
    <t xml:space="preserve">5 Stk. </t>
  </si>
  <si>
    <t>Freitag bis 16.00 Uhr</t>
  </si>
  <si>
    <t>RETOUR:</t>
  </si>
  <si>
    <t>ABHOLUNG:</t>
  </si>
  <si>
    <t/>
  </si>
  <si>
    <t>0#</t>
  </si>
  <si>
    <t>Trinkbecher 50Stk 0,5 PL</t>
  </si>
  <si>
    <t>40 Schnapsglas, 2cl glasklar</t>
  </si>
  <si>
    <t>40 Schnapsglas, 4cl glasklar</t>
  </si>
  <si>
    <t>Papteller 250Stk. 13x20</t>
  </si>
  <si>
    <t>Pure Teller geteilt 50Stk.</t>
  </si>
  <si>
    <t>Pure Teller geteilt 12Stk.</t>
  </si>
  <si>
    <t>Pure Teller ungeteilt 50Stk.</t>
  </si>
  <si>
    <t>Suppen Schale 500ml 100Stk.</t>
  </si>
  <si>
    <t>S-Budget Servietten</t>
  </si>
  <si>
    <t>Besteckset 100Stk.</t>
  </si>
  <si>
    <t>Gabel 100Stk.</t>
  </si>
  <si>
    <t>Messer 20Stk.</t>
  </si>
  <si>
    <t>Messer 100Stk.</t>
  </si>
  <si>
    <t>Bestecksetz Holz, GM, 50Stk.</t>
  </si>
  <si>
    <t>Garnit. Pausch. Lager 116</t>
  </si>
  <si>
    <t>Stehtisch Holz Miete M1</t>
  </si>
  <si>
    <t>Stehtische 5 x Metallfuss (70mm)</t>
  </si>
  <si>
    <t>Partyschirm Miete Heinecken 116</t>
  </si>
  <si>
    <t>Sockel für Partyschirm 116</t>
  </si>
  <si>
    <t>Tiefkühltruhe Pammer 116</t>
  </si>
  <si>
    <t>ANFRAGE</t>
  </si>
  <si>
    <t xml:space="preserve">Hinweis: </t>
  </si>
  <si>
    <t xml:space="preserve">Preise werden noch an diverse Aktionen zeitnah angepasst! </t>
  </si>
  <si>
    <t>Montag bis 10.00</t>
  </si>
  <si>
    <t>KUNDE</t>
  </si>
  <si>
    <t>Diese Liste dient nur als Anhaltspunkt! Gelbe Felder sind bearbeitbar!</t>
  </si>
  <si>
    <t>statt € 209,00</t>
  </si>
  <si>
    <t xml:space="preserve">Fanta Cont. Korbf. </t>
  </si>
  <si>
    <t>Soma Kräuter C.Korbf.</t>
  </si>
  <si>
    <t>Bier - nur ganze Gebinde retour</t>
  </si>
  <si>
    <t>Puntigamer Märzen MW</t>
  </si>
  <si>
    <t>Puntigamer Märzen EW</t>
  </si>
  <si>
    <t>Franz Weisser Spritzer</t>
  </si>
  <si>
    <t>Sissi Rose Spritzer</t>
  </si>
  <si>
    <t>Alkoholfr. Getr. - nur ganze Gebinde retour</t>
  </si>
  <si>
    <t>Waldquelle spritzig - EWP</t>
  </si>
  <si>
    <t>keine Kommission</t>
  </si>
  <si>
    <t>Coca Cola 2 Lt. - EWP</t>
  </si>
  <si>
    <t>EinWegPfand</t>
  </si>
  <si>
    <t>Sprite 1lt.</t>
  </si>
  <si>
    <t>Spirte 1 lt. - EWP</t>
  </si>
  <si>
    <t>Voeslauer prick. 0,5l Gl.MW Fl</t>
  </si>
  <si>
    <t>Voeslauer Zitr. 0,5l Gl.MW Fl.</t>
  </si>
  <si>
    <t>Spar Eistee Pfirsich</t>
  </si>
  <si>
    <t>6x0,33</t>
  </si>
  <si>
    <t>Stieglitz Cola Mix  MW-Fl.</t>
  </si>
  <si>
    <t>Stieglitz Orange  MW-Fl.</t>
  </si>
  <si>
    <t>Stieglitz Himbeer MW-Fl.</t>
  </si>
  <si>
    <t>Stieglitz Zitr.  MW-Fl.</t>
  </si>
  <si>
    <t>Stieglitz W.Lilly MW-Fl.</t>
  </si>
  <si>
    <t>Stieglitz Rhabarba  MW-Fl.</t>
  </si>
  <si>
    <t>Eristoff Ice Ds.</t>
  </si>
  <si>
    <t>2,9kg</t>
  </si>
  <si>
    <t>Inz. Gulaschsuppe, 12 Port.</t>
  </si>
  <si>
    <t>Spar Zucker-Sticks 50 Stk.</t>
  </si>
  <si>
    <t>Auslauf</t>
  </si>
  <si>
    <t>Trinkbecher 25Stk. 0,2</t>
  </si>
  <si>
    <t>Standard</t>
  </si>
  <si>
    <t>Pommes Schale 9x16cm 250Stk.</t>
  </si>
  <si>
    <t>Biertischgarnitur</t>
  </si>
  <si>
    <t>Biertisch/-bank</t>
  </si>
  <si>
    <t xml:space="preserve">   Hinweis: Stehender Transport</t>
  </si>
  <si>
    <t>5517a</t>
  </si>
  <si>
    <t>Bierkühler Brauunion 5ltg.</t>
  </si>
  <si>
    <t>Stehender Transport!</t>
  </si>
  <si>
    <t>5509a</t>
  </si>
  <si>
    <t>Kühlschrank BU, Volltüre 300Lt.</t>
  </si>
  <si>
    <t>Frischdienst - Abholung am xx. um xx</t>
  </si>
  <si>
    <t>Bierfass 50 Lt./ Soda Contai.</t>
  </si>
  <si>
    <t>Bier - # (ohne Fl.) 20x0,5 / 24x0,33</t>
  </si>
  <si>
    <t>Alkfrei - # (ohne Fl.) 2x4</t>
  </si>
  <si>
    <t>Bier - Flasche 0,33Lt.</t>
  </si>
  <si>
    <t>HINWEIS - EINWEGPFANDSYSTEM</t>
  </si>
  <si>
    <t>1EWP</t>
  </si>
  <si>
    <t>2EWP</t>
  </si>
  <si>
    <t>3EWP</t>
  </si>
  <si>
    <t>13EWP</t>
  </si>
  <si>
    <r>
      <t xml:space="preserve">A </t>
    </r>
    <r>
      <rPr>
        <sz val="8"/>
        <rFont val="Aptos Narrow"/>
        <family val="2"/>
      </rPr>
      <t xml:space="preserve">= Aktion | </t>
    </r>
    <r>
      <rPr>
        <b/>
        <sz val="8"/>
        <rFont val="Aptos Narrow"/>
        <family val="2"/>
      </rPr>
      <t>SA</t>
    </r>
    <r>
      <rPr>
        <sz val="8"/>
        <rFont val="Aptos Narrow"/>
        <family val="2"/>
      </rPr>
      <t xml:space="preserve"> = Sonder-Aktion |</t>
    </r>
    <r>
      <rPr>
        <b/>
        <sz val="8"/>
        <rFont val="Aptos Narrow"/>
        <family val="2"/>
      </rPr>
      <t xml:space="preserve"> X </t>
    </r>
    <r>
      <rPr>
        <sz val="8"/>
        <rFont val="Aptos Narrow"/>
        <family val="2"/>
      </rPr>
      <t xml:space="preserve">= Keine Kommission | </t>
    </r>
    <r>
      <rPr>
        <b/>
        <sz val="8"/>
        <rFont val="Aptos Narrow"/>
        <family val="2"/>
      </rPr>
      <t>NL</t>
    </r>
    <r>
      <rPr>
        <sz val="8"/>
        <rFont val="Aptos Narrow"/>
        <family val="2"/>
      </rPr>
      <t xml:space="preserve"> = Nachlieferung</t>
    </r>
  </si>
  <si>
    <r>
      <rPr>
        <u/>
        <sz val="10"/>
        <color rgb="FFFF0000"/>
        <rFont val="Arial"/>
        <family val="2"/>
      </rPr>
      <t>Einwegpfandartkel</t>
    </r>
    <r>
      <rPr>
        <sz val="10"/>
        <color rgb="FFFF0000"/>
        <rFont val="Arial"/>
        <family val="2"/>
      </rPr>
      <t xml:space="preserve"> müssen aktuell noch </t>
    </r>
    <r>
      <rPr>
        <u/>
        <sz val="10"/>
        <color rgb="FFFF0000"/>
        <rFont val="Arial"/>
        <family val="2"/>
      </rPr>
      <t>selbstständig retourniert</t>
    </r>
    <r>
      <rPr>
        <sz val="10"/>
        <color rgb="FFFF0000"/>
        <rFont val="Arial"/>
        <family val="2"/>
      </rPr>
      <t xml:space="preserve"> werden. </t>
    </r>
  </si>
  <si>
    <r>
      <t xml:space="preserve">Im Rahmen dieses Kommissionsauftrages nehmen wir nur </t>
    </r>
    <r>
      <rPr>
        <u/>
        <sz val="10"/>
        <color rgb="FFFF0000"/>
        <rFont val="Arial"/>
        <family val="2"/>
      </rPr>
      <t>Glas-Mehrweg retour</t>
    </r>
    <r>
      <rPr>
        <sz val="10"/>
        <color rgb="FFFF0000"/>
        <rFont val="Arial"/>
        <family val="2"/>
      </rPr>
      <t>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</si>
</sst>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8" formatCode="&quot;€&quot;\ #,##0.00;[Red]\-&quot;€&quot;\ #,##0.00"/>
    <numFmt numFmtId="44" formatCode="_-&quot;€&quot;\ * #,##0.00_-;\-&quot;€&quot;\ * #,##0.00_-;_-&quot;€&quot;\ * &quot;-&quot;??_-;_-@_-"/>
    <numFmt numFmtId="164" formatCode="_-* #,##0.00\ _€_-;\-* #,##0.00\ _€_-;_-* &quot;-&quot;??\ _€_-;_-@_-"/>
    <numFmt numFmtId="165" formatCode="_-* #,##0.00\ [$€-1]_-;\-* #,##0.00\ [$€-1]_-;_-* &quot;-&quot;??\ [$€-1]_-"/>
    <numFmt numFmtId="166" formatCode="\V\ 00"/>
    <numFmt numFmtId="167" formatCode="_-[$€-C07]\ * #,##0.00_-;\-[$€-C07]\ * #,##0.00_-;_-[$€-C07]\ * &quot;-&quot;??_-;_-@_-"/>
    <numFmt numFmtId="168" formatCode="sd\Rg\ \+\ "/>
    <numFmt numFmtId="169" formatCode="[$-F800]dddd\,\ mmmm\ dd\,\ yyyy"/>
    <numFmt numFmtId="170" formatCode="0;;;@"/>
    <numFmt numFmtId="171" formatCode="0.0;;;@"/>
    <numFmt numFmtId="172" formatCode="\K\R\ 0000"/>
    <numFmt numFmtId="173" formatCode="0.00;;;@"/>
  </numFmts>
  <fonts count="57" x14ac:knownFonts="1"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sz val="12"/>
      <name val="Arial"/>
      <family val="2"/>
    </font>
    <font>
      <sz val="15"/>
      <name val="Arial"/>
      <family val="2"/>
    </font>
    <font>
      <b/>
      <sz val="15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4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i/>
      <sz val="10"/>
      <name val="Arial"/>
      <family val="2"/>
    </font>
    <font>
      <sz val="12"/>
      <color indexed="8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b/>
      <sz val="16"/>
      <name val="Arial"/>
      <family val="2"/>
    </font>
    <font>
      <b/>
      <sz val="9"/>
      <color indexed="81"/>
      <name val="Tahoma"/>
      <family val="2"/>
    </font>
    <font>
      <b/>
      <sz val="22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2"/>
      <color rgb="FFFF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color indexed="8"/>
      <name val="Arial"/>
      <family val="2"/>
    </font>
    <font>
      <b/>
      <i/>
      <sz val="10"/>
      <color indexed="8"/>
      <name val="Arial"/>
      <family val="2"/>
    </font>
    <font>
      <b/>
      <sz val="11"/>
      <color indexed="8"/>
      <name val="Arial"/>
      <family val="2"/>
    </font>
    <font>
      <b/>
      <sz val="12"/>
      <color theme="0"/>
      <name val="Arial"/>
      <family val="2"/>
    </font>
    <font>
      <b/>
      <sz val="8"/>
      <color indexed="8"/>
      <name val="Arial"/>
      <family val="2"/>
    </font>
    <font>
      <b/>
      <sz val="12"/>
      <color theme="1"/>
      <name val="Arial"/>
      <family val="2"/>
    </font>
    <font>
      <b/>
      <sz val="16"/>
      <color theme="1"/>
      <name val="Arial"/>
      <family val="2"/>
    </font>
    <font>
      <b/>
      <i/>
      <sz val="12"/>
      <color theme="1"/>
      <name val="Arial"/>
      <family val="2"/>
    </font>
    <font>
      <sz val="10"/>
      <name val="Arial"/>
      <family val="2"/>
    </font>
    <font>
      <i/>
      <sz val="10"/>
      <color theme="1"/>
      <name val="Arial"/>
      <family val="2"/>
    </font>
    <font>
      <b/>
      <sz val="18"/>
      <name val="Arial"/>
      <family val="2"/>
    </font>
    <font>
      <b/>
      <i/>
      <sz val="10"/>
      <color theme="1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sz val="12"/>
      <color theme="1"/>
      <name val="Aptos Narrow"/>
      <family val="2"/>
    </font>
    <font>
      <sz val="10"/>
      <color theme="1"/>
      <name val="Aptos Narrow"/>
      <family val="2"/>
    </font>
    <font>
      <sz val="12"/>
      <color indexed="8"/>
      <name val="Aptos Narrow"/>
      <family val="2"/>
    </font>
    <font>
      <b/>
      <sz val="10"/>
      <color theme="1"/>
      <name val="Aptos Narrow"/>
      <family val="2"/>
    </font>
    <font>
      <sz val="11"/>
      <color theme="1"/>
      <name val="Aptos Narrow"/>
      <family val="2"/>
    </font>
    <font>
      <sz val="10"/>
      <color indexed="8"/>
      <name val="Aptos Narrow"/>
      <family val="2"/>
    </font>
    <font>
      <b/>
      <sz val="12"/>
      <color theme="1"/>
      <name val="Aptos Narrow"/>
      <family val="2"/>
    </font>
    <font>
      <b/>
      <i/>
      <sz val="10"/>
      <color theme="1"/>
      <name val="Aptos Narrow"/>
      <family val="2"/>
    </font>
    <font>
      <sz val="10"/>
      <name val="Aptos Narrow"/>
      <family val="2"/>
    </font>
    <font>
      <i/>
      <sz val="12"/>
      <color theme="1"/>
      <name val="Aptos Narrow"/>
      <family val="2"/>
    </font>
    <font>
      <b/>
      <sz val="8"/>
      <name val="Aptos Narrow"/>
      <family val="2"/>
    </font>
    <font>
      <sz val="8"/>
      <name val="Aptos Narrow"/>
      <family val="2"/>
    </font>
    <font>
      <b/>
      <sz val="16"/>
      <name val="Aptos Narrow"/>
      <family val="2"/>
    </font>
    <font>
      <i/>
      <sz val="10"/>
      <name val="Aptos Narrow"/>
      <family val="2"/>
    </font>
    <font>
      <sz val="12"/>
      <name val="Aptos Narrow"/>
      <family val="2"/>
    </font>
    <font>
      <b/>
      <i/>
      <sz val="8"/>
      <color theme="1" tint="0.249977111117893"/>
      <name val="Aptos Narrow"/>
      <family val="2"/>
    </font>
    <font>
      <i/>
      <sz val="12"/>
      <color rgb="FFFF0000"/>
      <name val="Aptos Narrow"/>
      <family val="2"/>
    </font>
    <font>
      <u/>
      <sz val="10"/>
      <color rgb="FFFF0000"/>
      <name val="Arial"/>
      <family val="2"/>
    </font>
    <font>
      <sz val="10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FFFCC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theme="2" tint="-0.24994659260841701"/>
      </left>
      <right/>
      <top style="thin">
        <color theme="2" tint="-0.24994659260841701"/>
      </top>
      <bottom/>
      <diagonal/>
    </border>
    <border>
      <left/>
      <right style="thin">
        <color theme="2" tint="-0.24994659260841701"/>
      </right>
      <top style="thin">
        <color theme="2" tint="-0.24994659260841701"/>
      </top>
      <bottom/>
      <diagonal/>
    </border>
    <border>
      <left style="thin">
        <color theme="2" tint="-0.24994659260841701"/>
      </left>
      <right/>
      <top/>
      <bottom style="thin">
        <color theme="2" tint="-0.24994659260841701"/>
      </bottom>
      <diagonal/>
    </border>
    <border>
      <left/>
      <right style="thin">
        <color theme="2" tint="-0.24994659260841701"/>
      </right>
      <top/>
      <bottom style="thin">
        <color theme="2" tint="-0.2499465926084170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rgb="FFFF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B2B2B2"/>
      </left>
      <right/>
      <top style="thin">
        <color rgb="FFB2B2B2"/>
      </top>
      <bottom style="thin">
        <color rgb="FFB2B2B2"/>
      </bottom>
      <diagonal/>
    </border>
    <border>
      <left/>
      <right/>
      <top style="thin">
        <color rgb="FFB2B2B2"/>
      </top>
      <bottom style="thin">
        <color rgb="FFB2B2B2"/>
      </bottom>
      <diagonal/>
    </border>
    <border>
      <left/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rgb="FFB2B2B2"/>
      </right>
      <top style="thin">
        <color rgb="FFB2B2B2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indexed="64"/>
      </bottom>
      <diagonal/>
    </border>
  </borders>
  <cellStyleXfs count="9">
    <xf numFmtId="0" fontId="0" fillId="0" borderId="0"/>
    <xf numFmtId="165" fontId="1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2" fillId="6" borderId="22" applyNumberFormat="0" applyFont="0" applyAlignment="0" applyProtection="0"/>
    <xf numFmtId="9" fontId="37" fillId="0" borderId="0" applyFont="0" applyFill="0" applyBorder="0" applyAlignment="0" applyProtection="0"/>
  </cellStyleXfs>
  <cellXfs count="171">
    <xf numFmtId="0" fontId="0" fillId="0" borderId="0" xfId="0"/>
    <xf numFmtId="1" fontId="1" fillId="6" borderId="22" xfId="7" applyNumberFormat="1" applyFont="1" applyAlignment="1" applyProtection="1">
      <alignment horizontal="right"/>
      <protection locked="0"/>
    </xf>
    <xf numFmtId="1" fontId="8" fillId="6" borderId="22" xfId="7" applyNumberFormat="1" applyFont="1" applyAlignment="1" applyProtection="1">
      <alignment horizontal="right"/>
      <protection locked="0"/>
    </xf>
    <xf numFmtId="164" fontId="0" fillId="2" borderId="0" xfId="2" applyFont="1" applyFill="1" applyProtection="1"/>
    <xf numFmtId="164" fontId="0" fillId="5" borderId="0" xfId="2" applyFont="1" applyFill="1" applyProtection="1"/>
    <xf numFmtId="164" fontId="6" fillId="5" borderId="0" xfId="2" applyFont="1" applyFill="1" applyAlignment="1" applyProtection="1">
      <alignment horizontal="right"/>
    </xf>
    <xf numFmtId="1" fontId="23" fillId="3" borderId="5" xfId="0" applyNumberFormat="1" applyFont="1" applyFill="1" applyBorder="1" applyAlignment="1">
      <alignment horizontal="center" vertical="center"/>
    </xf>
    <xf numFmtId="0" fontId="11" fillId="3" borderId="17" xfId="0" applyFont="1" applyFill="1" applyBorder="1" applyAlignment="1">
      <alignment horizontal="center" vertical="center"/>
    </xf>
    <xf numFmtId="0" fontId="24" fillId="3" borderId="17" xfId="0" applyFont="1" applyFill="1" applyBorder="1" applyAlignment="1">
      <alignment horizontal="left" vertical="center"/>
    </xf>
    <xf numFmtId="0" fontId="25" fillId="3" borderId="3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4" fontId="26" fillId="3" borderId="1" xfId="0" applyNumberFormat="1" applyFont="1" applyFill="1" applyBorder="1" applyAlignment="1">
      <alignment horizontal="center" vertical="center" wrapText="1"/>
    </xf>
    <xf numFmtId="171" fontId="38" fillId="3" borderId="20" xfId="0" applyNumberFormat="1" applyFont="1" applyFill="1" applyBorder="1" applyAlignment="1">
      <alignment horizontal="center" shrinkToFit="1"/>
    </xf>
    <xf numFmtId="0" fontId="38" fillId="3" borderId="20" xfId="0" applyFont="1" applyFill="1" applyBorder="1"/>
    <xf numFmtId="0" fontId="39" fillId="3" borderId="21" xfId="0" applyFont="1" applyFill="1" applyBorder="1" applyAlignment="1">
      <alignment horizontal="right" shrinkToFit="1"/>
    </xf>
    <xf numFmtId="0" fontId="40" fillId="3" borderId="20" xfId="0" applyFont="1" applyFill="1" applyBorder="1" applyAlignment="1">
      <alignment horizontal="center"/>
    </xf>
    <xf numFmtId="1" fontId="40" fillId="3" borderId="20" xfId="0" applyNumberFormat="1" applyFont="1" applyFill="1" applyBorder="1" applyAlignment="1">
      <alignment horizontal="center"/>
    </xf>
    <xf numFmtId="170" fontId="41" fillId="3" borderId="20" xfId="0" applyNumberFormat="1" applyFont="1" applyFill="1" applyBorder="1" applyAlignment="1">
      <alignment horizontal="center" shrinkToFit="1"/>
    </xf>
    <xf numFmtId="8" fontId="42" fillId="3" borderId="20" xfId="4" applyNumberFormat="1" applyFont="1" applyFill="1" applyBorder="1" applyAlignment="1" applyProtection="1">
      <alignment horizontal="right" shrinkToFit="1"/>
    </xf>
    <xf numFmtId="8" fontId="40" fillId="3" borderId="27" xfId="0" applyNumberFormat="1" applyFont="1" applyFill="1" applyBorder="1" applyAlignment="1">
      <alignment shrinkToFit="1"/>
    </xf>
    <xf numFmtId="4" fontId="40" fillId="3" borderId="12" xfId="0" applyNumberFormat="1" applyFont="1" applyFill="1" applyBorder="1" applyAlignment="1">
      <alignment horizontal="right"/>
    </xf>
    <xf numFmtId="170" fontId="43" fillId="3" borderId="13" xfId="0" applyNumberFormat="1" applyFont="1" applyFill="1" applyBorder="1" applyAlignment="1">
      <alignment horizontal="right"/>
    </xf>
    <xf numFmtId="171" fontId="38" fillId="3" borderId="19" xfId="0" applyNumberFormat="1" applyFont="1" applyFill="1" applyBorder="1" applyAlignment="1">
      <alignment horizontal="center" shrinkToFit="1"/>
    </xf>
    <xf numFmtId="0" fontId="38" fillId="3" borderId="19" xfId="0" applyFont="1" applyFill="1" applyBorder="1"/>
    <xf numFmtId="0" fontId="39" fillId="3" borderId="26" xfId="0" applyFont="1" applyFill="1" applyBorder="1" applyAlignment="1">
      <alignment horizontal="right" shrinkToFit="1"/>
    </xf>
    <xf numFmtId="0" fontId="40" fillId="3" borderId="19" xfId="0" applyFont="1" applyFill="1" applyBorder="1" applyAlignment="1">
      <alignment horizontal="center"/>
    </xf>
    <xf numFmtId="1" fontId="40" fillId="3" borderId="19" xfId="0" applyNumberFormat="1" applyFont="1" applyFill="1" applyBorder="1" applyAlignment="1">
      <alignment horizontal="center"/>
    </xf>
    <xf numFmtId="170" fontId="44" fillId="3" borderId="19" xfId="0" applyNumberFormat="1" applyFont="1" applyFill="1" applyBorder="1" applyAlignment="1">
      <alignment horizontal="center" shrinkToFit="1"/>
    </xf>
    <xf numFmtId="8" fontId="42" fillId="3" borderId="19" xfId="4" applyNumberFormat="1" applyFont="1" applyFill="1" applyBorder="1" applyAlignment="1" applyProtection="1">
      <alignment horizontal="right" shrinkToFit="1"/>
    </xf>
    <xf numFmtId="173" fontId="38" fillId="3" borderId="19" xfId="0" applyNumberFormat="1" applyFont="1" applyFill="1" applyBorder="1" applyAlignment="1">
      <alignment horizontal="center" shrinkToFit="1"/>
    </xf>
    <xf numFmtId="171" fontId="38" fillId="3" borderId="10" xfId="0" applyNumberFormat="1" applyFont="1" applyFill="1" applyBorder="1" applyAlignment="1">
      <alignment horizontal="center" shrinkToFit="1"/>
    </xf>
    <xf numFmtId="0" fontId="38" fillId="3" borderId="10" xfId="0" applyFont="1" applyFill="1" applyBorder="1"/>
    <xf numFmtId="0" fontId="39" fillId="3" borderId="11" xfId="0" applyFont="1" applyFill="1" applyBorder="1" applyAlignment="1">
      <alignment horizontal="right" shrinkToFit="1"/>
    </xf>
    <xf numFmtId="0" fontId="40" fillId="3" borderId="10" xfId="0" applyFont="1" applyFill="1" applyBorder="1" applyAlignment="1">
      <alignment horizontal="center"/>
    </xf>
    <xf numFmtId="1" fontId="40" fillId="3" borderId="10" xfId="0" applyNumberFormat="1" applyFont="1" applyFill="1" applyBorder="1" applyAlignment="1">
      <alignment horizontal="center"/>
    </xf>
    <xf numFmtId="170" fontId="44" fillId="3" borderId="10" xfId="0" applyNumberFormat="1" applyFont="1" applyFill="1" applyBorder="1" applyAlignment="1">
      <alignment horizontal="center" shrinkToFit="1"/>
    </xf>
    <xf numFmtId="8" fontId="42" fillId="3" borderId="10" xfId="4" applyNumberFormat="1" applyFont="1" applyFill="1" applyBorder="1" applyAlignment="1" applyProtection="1">
      <alignment horizontal="right" shrinkToFit="1"/>
    </xf>
    <xf numFmtId="0" fontId="38" fillId="3" borderId="19" xfId="0" applyFont="1" applyFill="1" applyBorder="1" applyAlignment="1">
      <alignment shrinkToFit="1"/>
    </xf>
    <xf numFmtId="0" fontId="45" fillId="3" borderId="19" xfId="0" applyFont="1" applyFill="1" applyBorder="1" applyAlignment="1">
      <alignment shrinkToFit="1"/>
    </xf>
    <xf numFmtId="8" fontId="40" fillId="3" borderId="29" xfId="0" applyNumberFormat="1" applyFont="1" applyFill="1" applyBorder="1" applyAlignment="1">
      <alignment shrinkToFit="1"/>
    </xf>
    <xf numFmtId="0" fontId="38" fillId="3" borderId="26" xfId="0" applyFont="1" applyFill="1" applyBorder="1" applyAlignment="1">
      <alignment horizontal="center"/>
    </xf>
    <xf numFmtId="0" fontId="38" fillId="3" borderId="11" xfId="0" applyFont="1" applyFill="1" applyBorder="1" applyAlignment="1">
      <alignment horizontal="center"/>
    </xf>
    <xf numFmtId="0" fontId="38" fillId="3" borderId="21" xfId="0" applyFont="1" applyFill="1" applyBorder="1" applyAlignment="1">
      <alignment horizontal="center"/>
    </xf>
    <xf numFmtId="0" fontId="38" fillId="2" borderId="27" xfId="0" applyFont="1" applyFill="1" applyBorder="1" applyAlignment="1">
      <alignment horizontal="center"/>
    </xf>
    <xf numFmtId="0" fontId="38" fillId="2" borderId="29" xfId="0" applyFont="1" applyFill="1" applyBorder="1" applyAlignment="1">
      <alignment horizontal="center"/>
    </xf>
    <xf numFmtId="0" fontId="38" fillId="2" borderId="31" xfId="0" applyFont="1" applyFill="1" applyBorder="1" applyAlignment="1">
      <alignment horizontal="center"/>
    </xf>
    <xf numFmtId="0" fontId="40" fillId="3" borderId="28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1" fontId="22" fillId="2" borderId="18" xfId="0" applyNumberFormat="1" applyFont="1" applyFill="1" applyBorder="1"/>
    <xf numFmtId="0" fontId="0" fillId="2" borderId="18" xfId="0" applyFill="1" applyBorder="1" applyAlignment="1">
      <alignment horizontal="center"/>
    </xf>
    <xf numFmtId="0" fontId="0" fillId="2" borderId="18" xfId="0" applyFill="1" applyBorder="1"/>
    <xf numFmtId="0" fontId="12" fillId="2" borderId="18" xfId="0" applyFont="1" applyFill="1" applyBorder="1"/>
    <xf numFmtId="0" fontId="3" fillId="2" borderId="18" xfId="0" applyFont="1" applyFill="1" applyBorder="1" applyAlignment="1">
      <alignment horizontal="center"/>
    </xf>
    <xf numFmtId="0" fontId="1" fillId="2" borderId="18" xfId="0" applyFont="1" applyFill="1" applyBorder="1"/>
    <xf numFmtId="4" fontId="0" fillId="2" borderId="18" xfId="0" applyNumberFormat="1" applyFill="1" applyBorder="1" applyAlignment="1">
      <alignment horizontal="center"/>
    </xf>
    <xf numFmtId="0" fontId="18" fillId="2" borderId="18" xfId="0" applyFont="1" applyFill="1" applyBorder="1" applyAlignment="1">
      <alignment vertical="top" wrapText="1"/>
    </xf>
    <xf numFmtId="0" fontId="0" fillId="2" borderId="0" xfId="0" applyFill="1"/>
    <xf numFmtId="0" fontId="0" fillId="5" borderId="0" xfId="0" applyFill="1"/>
    <xf numFmtId="168" fontId="6" fillId="5" borderId="0" xfId="0" applyNumberFormat="1" applyFont="1" applyFill="1" applyAlignment="1">
      <alignment horizontal="right"/>
    </xf>
    <xf numFmtId="0" fontId="12" fillId="5" borderId="0" xfId="0" applyFont="1" applyFill="1"/>
    <xf numFmtId="0" fontId="0" fillId="2" borderId="0" xfId="0" applyFill="1" applyAlignment="1">
      <alignment horizontal="center"/>
    </xf>
    <xf numFmtId="1" fontId="22" fillId="2" borderId="0" xfId="0" applyNumberFormat="1" applyFont="1" applyFill="1"/>
    <xf numFmtId="0" fontId="12" fillId="2" borderId="0" xfId="0" applyFont="1" applyFill="1"/>
    <xf numFmtId="0" fontId="3" fillId="2" borderId="0" xfId="0" applyFont="1" applyFill="1" applyAlignment="1">
      <alignment horizontal="center"/>
    </xf>
    <xf numFmtId="0" fontId="1" fillId="2" borderId="0" xfId="0" applyFont="1" applyFill="1"/>
    <xf numFmtId="4" fontId="0" fillId="2" borderId="0" xfId="0" applyNumberFormat="1" applyFill="1" applyAlignment="1">
      <alignment horizontal="center"/>
    </xf>
    <xf numFmtId="0" fontId="1" fillId="2" borderId="0" xfId="0" applyFont="1" applyFill="1" applyAlignment="1">
      <alignment horizontal="center"/>
    </xf>
    <xf numFmtId="1" fontId="30" fillId="2" borderId="0" xfId="0" applyNumberFormat="1" applyFont="1" applyFill="1" applyAlignment="1">
      <alignment horizontal="left"/>
    </xf>
    <xf numFmtId="0" fontId="9" fillId="2" borderId="0" xfId="0" applyFont="1" applyFill="1" applyAlignment="1">
      <alignment horizontal="centerContinuous"/>
    </xf>
    <xf numFmtId="0" fontId="12" fillId="2" borderId="0" xfId="0" applyFont="1" applyFill="1" applyAlignment="1">
      <alignment horizontal="centerContinuous"/>
    </xf>
    <xf numFmtId="0" fontId="3" fillId="2" borderId="0" xfId="0" applyFont="1" applyFill="1" applyAlignment="1">
      <alignment horizontal="centerContinuous"/>
    </xf>
    <xf numFmtId="4" fontId="15" fillId="2" borderId="0" xfId="0" applyNumberFormat="1" applyFont="1" applyFill="1" applyAlignment="1">
      <alignment horizontal="center"/>
    </xf>
    <xf numFmtId="4" fontId="1" fillId="2" borderId="0" xfId="0" applyNumberFormat="1" applyFont="1" applyFill="1" applyAlignment="1">
      <alignment horizontal="right" vertical="center"/>
    </xf>
    <xf numFmtId="15" fontId="5" fillId="2" borderId="0" xfId="0" applyNumberFormat="1" applyFont="1" applyFill="1" applyAlignment="1">
      <alignment horizontal="center"/>
    </xf>
    <xf numFmtId="0" fontId="1" fillId="5" borderId="0" xfId="0" applyFont="1" applyFill="1"/>
    <xf numFmtId="14" fontId="5" fillId="2" borderId="0" xfId="0" applyNumberFormat="1" applyFont="1" applyFill="1" applyAlignment="1">
      <alignment horizontal="center"/>
    </xf>
    <xf numFmtId="4" fontId="1" fillId="5" borderId="0" xfId="0" applyNumberFormat="1" applyFont="1" applyFill="1" applyAlignment="1">
      <alignment horizontal="left"/>
    </xf>
    <xf numFmtId="0" fontId="4" fillId="2" borderId="0" xfId="0" applyFont="1" applyFill="1" applyAlignment="1">
      <alignment horizontal="center"/>
    </xf>
    <xf numFmtId="4" fontId="6" fillId="2" borderId="0" xfId="0" applyNumberFormat="1" applyFont="1" applyFill="1" applyAlignment="1">
      <alignment horizontal="right"/>
    </xf>
    <xf numFmtId="1" fontId="6" fillId="2" borderId="0" xfId="0" applyNumberFormat="1" applyFont="1" applyFill="1" applyAlignment="1">
      <alignment horizontal="right"/>
    </xf>
    <xf numFmtId="4" fontId="16" fillId="2" borderId="0" xfId="0" applyNumberFormat="1" applyFont="1" applyFill="1"/>
    <xf numFmtId="0" fontId="4" fillId="2" borderId="0" xfId="0" applyFont="1" applyFill="1" applyAlignment="1">
      <alignment horizontal="right"/>
    </xf>
    <xf numFmtId="172" fontId="16" fillId="3" borderId="0" xfId="0" applyNumberFormat="1" applyFont="1" applyFill="1" applyAlignment="1">
      <alignment horizontal="right" shrinkToFit="1"/>
    </xf>
    <xf numFmtId="4" fontId="1" fillId="2" borderId="0" xfId="0" applyNumberFormat="1" applyFont="1" applyFill="1" applyAlignment="1">
      <alignment horizontal="right"/>
    </xf>
    <xf numFmtId="20" fontId="4" fillId="2" borderId="0" xfId="0" applyNumberFormat="1" applyFont="1" applyFill="1" applyAlignment="1">
      <alignment horizontal="center"/>
    </xf>
    <xf numFmtId="14" fontId="15" fillId="2" borderId="0" xfId="0" applyNumberFormat="1" applyFont="1" applyFill="1" applyAlignment="1">
      <alignment horizontal="right"/>
    </xf>
    <xf numFmtId="1" fontId="35" fillId="2" borderId="0" xfId="0" applyNumberFormat="1" applyFont="1" applyFill="1" applyAlignment="1">
      <alignment horizontal="right"/>
    </xf>
    <xf numFmtId="0" fontId="36" fillId="2" borderId="0" xfId="0" applyFont="1" applyFill="1" applyAlignment="1">
      <alignment horizontal="left"/>
    </xf>
    <xf numFmtId="1" fontId="1" fillId="2" borderId="0" xfId="0" applyNumberFormat="1" applyFont="1" applyFill="1" applyAlignment="1">
      <alignment horizontal="right"/>
    </xf>
    <xf numFmtId="1" fontId="35" fillId="2" borderId="0" xfId="0" applyNumberFormat="1" applyFont="1" applyFill="1" applyAlignment="1">
      <alignment horizontal="left"/>
    </xf>
    <xf numFmtId="0" fontId="2" fillId="2" borderId="0" xfId="0" applyFont="1" applyFill="1" applyAlignment="1">
      <alignment horizontal="right"/>
    </xf>
    <xf numFmtId="1" fontId="22" fillId="2" borderId="0" xfId="0" applyNumberFormat="1" applyFont="1" applyFill="1" applyAlignment="1">
      <alignment horizontal="left"/>
    </xf>
    <xf numFmtId="0" fontId="1" fillId="4" borderId="0" xfId="0" applyFont="1" applyFill="1" applyAlignment="1">
      <alignment horizontal="center"/>
    </xf>
    <xf numFmtId="0" fontId="29" fillId="4" borderId="0" xfId="0" applyFont="1" applyFill="1" applyAlignment="1">
      <alignment horizontal="left"/>
    </xf>
    <xf numFmtId="0" fontId="22" fillId="4" borderId="0" xfId="0" applyFont="1" applyFill="1"/>
    <xf numFmtId="1" fontId="31" fillId="4" borderId="0" xfId="0" applyNumberFormat="1" applyFont="1" applyFill="1" applyAlignment="1">
      <alignment vertical="center"/>
    </xf>
    <xf numFmtId="0" fontId="7" fillId="4" borderId="0" xfId="0" applyFont="1" applyFill="1" applyAlignment="1">
      <alignment horizontal="left"/>
    </xf>
    <xf numFmtId="0" fontId="1" fillId="4" borderId="0" xfId="0" applyFont="1" applyFill="1"/>
    <xf numFmtId="4" fontId="1" fillId="4" borderId="0" xfId="0" applyNumberFormat="1" applyFont="1" applyFill="1" applyAlignment="1">
      <alignment horizontal="center"/>
    </xf>
    <xf numFmtId="0" fontId="2" fillId="4" borderId="0" xfId="0" applyFont="1" applyFill="1" applyAlignment="1">
      <alignment horizontal="right"/>
    </xf>
    <xf numFmtId="14" fontId="6" fillId="4" borderId="0" xfId="0" applyNumberFormat="1" applyFont="1" applyFill="1" applyAlignment="1">
      <alignment horizontal="center"/>
    </xf>
    <xf numFmtId="14" fontId="1" fillId="4" borderId="0" xfId="0" applyNumberFormat="1" applyFont="1" applyFill="1" applyAlignment="1">
      <alignment horizontal="right"/>
    </xf>
    <xf numFmtId="0" fontId="6" fillId="4" borderId="0" xfId="0" applyFont="1" applyFill="1" applyAlignment="1">
      <alignment horizontal="center"/>
    </xf>
    <xf numFmtId="1" fontId="1" fillId="4" borderId="0" xfId="0" applyNumberFormat="1" applyFont="1" applyFill="1" applyAlignment="1">
      <alignment horizontal="right"/>
    </xf>
    <xf numFmtId="0" fontId="12" fillId="4" borderId="0" xfId="0" applyFont="1" applyFill="1"/>
    <xf numFmtId="0" fontId="3" fillId="4" borderId="0" xfId="0" applyFont="1" applyFill="1" applyAlignment="1">
      <alignment horizontal="center"/>
    </xf>
    <xf numFmtId="0" fontId="3" fillId="5" borderId="0" xfId="0" applyFont="1" applyFill="1" applyAlignment="1">
      <alignment horizontal="center"/>
    </xf>
    <xf numFmtId="168" fontId="7" fillId="5" borderId="0" xfId="0" applyNumberFormat="1" applyFont="1" applyFill="1" applyAlignment="1">
      <alignment horizontal="right"/>
    </xf>
    <xf numFmtId="0" fontId="10" fillId="2" borderId="2" xfId="0" applyFont="1" applyFill="1" applyBorder="1" applyAlignment="1">
      <alignment horizontal="center"/>
    </xf>
    <xf numFmtId="0" fontId="10" fillId="2" borderId="4" xfId="0" applyFont="1" applyFill="1" applyBorder="1" applyAlignment="1">
      <alignment horizontal="center"/>
    </xf>
    <xf numFmtId="0" fontId="10" fillId="2" borderId="0" xfId="0" applyFont="1" applyFill="1"/>
    <xf numFmtId="4" fontId="2" fillId="2" borderId="0" xfId="0" applyNumberFormat="1" applyFont="1" applyFill="1" applyAlignment="1">
      <alignment horizontal="center"/>
    </xf>
    <xf numFmtId="166" fontId="7" fillId="2" borderId="0" xfId="0" applyNumberFormat="1" applyFont="1" applyFill="1" applyAlignment="1">
      <alignment horizontal="center"/>
    </xf>
    <xf numFmtId="0" fontId="3" fillId="5" borderId="0" xfId="0" applyFont="1" applyFill="1"/>
    <xf numFmtId="0" fontId="14" fillId="2" borderId="5" xfId="0" applyFont="1" applyFill="1" applyBorder="1" applyAlignment="1">
      <alignment horizontal="center" vertical="center" textRotation="90" wrapText="1"/>
    </xf>
    <xf numFmtId="0" fontId="24" fillId="3" borderId="14" xfId="0" applyFont="1" applyFill="1" applyBorder="1" applyAlignment="1">
      <alignment horizontal="right" vertical="center"/>
    </xf>
    <xf numFmtId="0" fontId="27" fillId="3" borderId="15" xfId="0" applyFont="1" applyFill="1" applyBorder="1" applyAlignment="1">
      <alignment horizontal="center" vertical="center"/>
    </xf>
    <xf numFmtId="1" fontId="28" fillId="3" borderId="16" xfId="0" applyNumberFormat="1" applyFont="1" applyFill="1" applyBorder="1" applyAlignment="1">
      <alignment horizontal="right" vertical="center"/>
    </xf>
    <xf numFmtId="0" fontId="13" fillId="2" borderId="0" xfId="0" applyFont="1" applyFill="1" applyAlignment="1">
      <alignment horizontal="center"/>
    </xf>
    <xf numFmtId="0" fontId="3" fillId="2" borderId="0" xfId="0" applyFont="1" applyFill="1"/>
    <xf numFmtId="4" fontId="13" fillId="2" borderId="0" xfId="0" applyNumberFormat="1" applyFont="1" applyFill="1" applyAlignment="1">
      <alignment horizontal="right"/>
    </xf>
    <xf numFmtId="164" fontId="38" fillId="2" borderId="29" xfId="3" applyFont="1" applyFill="1" applyBorder="1" applyAlignment="1" applyProtection="1">
      <alignment horizontal="center"/>
    </xf>
    <xf numFmtId="164" fontId="38" fillId="3" borderId="10" xfId="3" applyFont="1" applyFill="1" applyBorder="1" applyAlignment="1" applyProtection="1">
      <alignment horizontal="center" shrinkToFit="1"/>
    </xf>
    <xf numFmtId="164" fontId="38" fillId="3" borderId="10" xfId="3" applyFont="1" applyFill="1" applyBorder="1" applyProtection="1"/>
    <xf numFmtId="164" fontId="39" fillId="3" borderId="11" xfId="3" applyFont="1" applyFill="1" applyBorder="1" applyAlignment="1" applyProtection="1">
      <alignment horizontal="right" shrinkToFit="1"/>
    </xf>
    <xf numFmtId="164" fontId="40" fillId="3" borderId="10" xfId="3" applyFont="1" applyFill="1" applyBorder="1" applyAlignment="1" applyProtection="1">
      <alignment horizontal="center"/>
    </xf>
    <xf numFmtId="164" fontId="44" fillId="3" borderId="10" xfId="3" applyFont="1" applyFill="1" applyBorder="1" applyAlignment="1" applyProtection="1">
      <alignment horizontal="center" shrinkToFit="1"/>
    </xf>
    <xf numFmtId="164" fontId="42" fillId="3" borderId="10" xfId="3" applyFont="1" applyFill="1" applyBorder="1" applyAlignment="1" applyProtection="1">
      <alignment horizontal="right" shrinkToFit="1"/>
    </xf>
    <xf numFmtId="164" fontId="40" fillId="3" borderId="12" xfId="3" applyFont="1" applyFill="1" applyBorder="1" applyAlignment="1" applyProtection="1">
      <alignment horizontal="right"/>
    </xf>
    <xf numFmtId="164" fontId="43" fillId="3" borderId="13" xfId="3" applyFont="1" applyFill="1" applyBorder="1" applyAlignment="1" applyProtection="1">
      <alignment horizontal="right"/>
    </xf>
    <xf numFmtId="0" fontId="0" fillId="3" borderId="0" xfId="0" applyFill="1"/>
    <xf numFmtId="4" fontId="40" fillId="2" borderId="12" xfId="0" applyNumberFormat="1" applyFont="1" applyFill="1" applyBorder="1" applyAlignment="1">
      <alignment horizontal="right"/>
    </xf>
    <xf numFmtId="167" fontId="0" fillId="5" borderId="0" xfId="0" applyNumberFormat="1" applyFill="1"/>
    <xf numFmtId="0" fontId="46" fillId="2" borderId="0" xfId="0" applyFont="1" applyFill="1"/>
    <xf numFmtId="1" fontId="39" fillId="2" borderId="0" xfId="0" applyNumberFormat="1" applyFont="1" applyFill="1"/>
    <xf numFmtId="1" fontId="48" fillId="2" borderId="0" xfId="0" applyNumberFormat="1" applyFont="1" applyFill="1"/>
    <xf numFmtId="1" fontId="48" fillId="2" borderId="0" xfId="0" applyNumberFormat="1" applyFont="1" applyFill="1" applyAlignment="1">
      <alignment horizontal="right"/>
    </xf>
    <xf numFmtId="1" fontId="48" fillId="2" borderId="11" xfId="0" applyNumberFormat="1" applyFont="1" applyFill="1" applyBorder="1" applyAlignment="1">
      <alignment horizontal="right"/>
    </xf>
    <xf numFmtId="8" fontId="50" fillId="2" borderId="1" xfId="1" applyNumberFormat="1" applyFont="1" applyFill="1" applyBorder="1" applyAlignment="1" applyProtection="1">
      <alignment horizontal="right" shrinkToFit="1"/>
    </xf>
    <xf numFmtId="1" fontId="46" fillId="2" borderId="0" xfId="1" applyNumberFormat="1" applyFont="1" applyFill="1" applyBorder="1" applyAlignment="1" applyProtection="1">
      <alignment horizontal="right"/>
    </xf>
    <xf numFmtId="0" fontId="46" fillId="2" borderId="0" xfId="0" applyFont="1" applyFill="1" applyAlignment="1">
      <alignment horizontal="center"/>
    </xf>
    <xf numFmtId="0" fontId="51" fillId="2" borderId="0" xfId="0" applyFont="1" applyFill="1"/>
    <xf numFmtId="0" fontId="52" fillId="2" borderId="0" xfId="0" applyFont="1" applyFill="1" applyAlignment="1">
      <alignment horizontal="center"/>
    </xf>
    <xf numFmtId="4" fontId="46" fillId="2" borderId="0" xfId="0" applyNumberFormat="1" applyFont="1" applyFill="1" applyAlignment="1">
      <alignment horizontal="center"/>
    </xf>
    <xf numFmtId="1" fontId="46" fillId="2" borderId="0" xfId="0" applyNumberFormat="1" applyFont="1" applyFill="1" applyAlignment="1">
      <alignment horizontal="right"/>
    </xf>
    <xf numFmtId="9" fontId="53" fillId="2" borderId="30" xfId="8" applyFont="1" applyFill="1" applyBorder="1" applyAlignment="1" applyProtection="1">
      <alignment horizontal="right"/>
    </xf>
    <xf numFmtId="9" fontId="53" fillId="2" borderId="30" xfId="8" applyFont="1" applyFill="1" applyBorder="1" applyProtection="1"/>
    <xf numFmtId="0" fontId="38" fillId="6" borderId="25" xfId="7" applyFont="1" applyBorder="1" applyAlignment="1" applyProtection="1">
      <alignment horizontal="center"/>
      <protection locked="0"/>
    </xf>
    <xf numFmtId="171" fontId="38" fillId="6" borderId="22" xfId="7" applyNumberFormat="1" applyFont="1" applyAlignment="1" applyProtection="1">
      <alignment horizontal="center" shrinkToFit="1"/>
      <protection locked="0"/>
    </xf>
    <xf numFmtId="0" fontId="47" fillId="6" borderId="22" xfId="7" applyFont="1" applyProtection="1">
      <protection locked="0"/>
    </xf>
    <xf numFmtId="0" fontId="39" fillId="6" borderId="22" xfId="7" applyFont="1" applyAlignment="1" applyProtection="1">
      <alignment horizontal="right" shrinkToFit="1"/>
      <protection locked="0"/>
    </xf>
    <xf numFmtId="0" fontId="38" fillId="6" borderId="22" xfId="7" applyFont="1" applyProtection="1">
      <protection locked="0"/>
    </xf>
    <xf numFmtId="0" fontId="38" fillId="6" borderId="32" xfId="7" applyFont="1" applyBorder="1" applyAlignment="1" applyProtection="1">
      <alignment horizontal="center"/>
      <protection locked="0"/>
    </xf>
    <xf numFmtId="171" fontId="38" fillId="6" borderId="33" xfId="7" applyNumberFormat="1" applyFont="1" applyBorder="1" applyAlignment="1" applyProtection="1">
      <alignment horizontal="center" shrinkToFit="1"/>
      <protection locked="0"/>
    </xf>
    <xf numFmtId="0" fontId="38" fillId="6" borderId="33" xfId="7" applyFont="1" applyBorder="1" applyProtection="1">
      <protection locked="0"/>
    </xf>
    <xf numFmtId="0" fontId="39" fillId="6" borderId="33" xfId="7" applyFont="1" applyBorder="1" applyAlignment="1" applyProtection="1">
      <alignment horizontal="right" shrinkToFit="1"/>
      <protection locked="0"/>
    </xf>
    <xf numFmtId="0" fontId="54" fillId="3" borderId="19" xfId="0" applyFont="1" applyFill="1" applyBorder="1"/>
    <xf numFmtId="0" fontId="54" fillId="3" borderId="10" xfId="0" applyFont="1" applyFill="1" applyBorder="1"/>
    <xf numFmtId="0" fontId="34" fillId="2" borderId="6" xfId="0" applyFont="1" applyFill="1" applyBorder="1" applyAlignment="1">
      <alignment horizontal="center" vertical="center" wrapText="1"/>
    </xf>
    <xf numFmtId="0" fontId="34" fillId="2" borderId="7" xfId="0" applyFont="1" applyFill="1" applyBorder="1" applyAlignment="1">
      <alignment horizontal="center" vertical="center" wrapText="1"/>
    </xf>
    <xf numFmtId="0" fontId="34" fillId="2" borderId="8" xfId="0" applyFont="1" applyFill="1" applyBorder="1" applyAlignment="1">
      <alignment horizontal="center" vertical="center" wrapText="1"/>
    </xf>
    <xf numFmtId="0" fontId="34" fillId="2" borderId="9" xfId="0" applyFont="1" applyFill="1" applyBorder="1" applyAlignment="1">
      <alignment horizontal="center" vertical="center" wrapText="1"/>
    </xf>
    <xf numFmtId="0" fontId="16" fillId="2" borderId="0" xfId="0" applyFont="1" applyFill="1" applyAlignment="1">
      <alignment horizontal="right" vertical="top" wrapText="1"/>
    </xf>
    <xf numFmtId="169" fontId="15" fillId="6" borderId="22" xfId="7" applyNumberFormat="1" applyFont="1" applyAlignment="1" applyProtection="1">
      <alignment horizontal="right" vertical="center" wrapText="1" shrinkToFit="1"/>
      <protection locked="0"/>
    </xf>
    <xf numFmtId="1" fontId="21" fillId="3" borderId="0" xfId="0" applyNumberFormat="1" applyFont="1" applyFill="1" applyAlignment="1">
      <alignment horizontal="center" vertical="center"/>
    </xf>
    <xf numFmtId="1" fontId="19" fillId="4" borderId="0" xfId="0" applyNumberFormat="1" applyFont="1" applyFill="1" applyAlignment="1">
      <alignment horizontal="left" vertical="center" shrinkToFit="1"/>
    </xf>
    <xf numFmtId="1" fontId="19" fillId="6" borderId="22" xfId="7" applyNumberFormat="1" applyFont="1" applyAlignment="1" applyProtection="1">
      <alignment horizontal="left"/>
      <protection locked="0"/>
    </xf>
    <xf numFmtId="1" fontId="9" fillId="6" borderId="22" xfId="7" applyNumberFormat="1" applyFont="1" applyAlignment="1" applyProtection="1">
      <alignment horizontal="left"/>
      <protection locked="0"/>
    </xf>
    <xf numFmtId="0" fontId="33" fillId="6" borderId="23" xfId="7" applyFont="1" applyBorder="1" applyAlignment="1" applyProtection="1">
      <alignment horizontal="left"/>
      <protection locked="0"/>
    </xf>
    <xf numFmtId="0" fontId="33" fillId="6" borderId="24" xfId="7" applyFont="1" applyBorder="1" applyAlignment="1" applyProtection="1">
      <alignment horizontal="left"/>
      <protection locked="0"/>
    </xf>
    <xf numFmtId="0" fontId="33" fillId="6" borderId="25" xfId="7" applyFont="1" applyBorder="1" applyAlignment="1" applyProtection="1">
      <alignment horizontal="left"/>
      <protection locked="0"/>
    </xf>
  </cellXfs>
  <cellStyles count="9">
    <cellStyle name="Euro" xfId="1" xr:uid="{00000000-0005-0000-0000-000000000000}"/>
    <cellStyle name="Komma" xfId="2" builtinId="3"/>
    <cellStyle name="Komma 2" xfId="3" xr:uid="{E75025AA-2598-45E6-B89A-8E779C57D259}"/>
    <cellStyle name="Notiz" xfId="7" builtinId="10"/>
    <cellStyle name="Prozent" xfId="8" builtinId="5"/>
    <cellStyle name="Standard" xfId="0" builtinId="0"/>
    <cellStyle name="Währung 2" xfId="4" xr:uid="{DB307694-153C-428F-84A6-8B7BB400F384}"/>
    <cellStyle name="Währung 2 2" xfId="6" xr:uid="{18E57ED8-5361-4734-8350-AAE25FD658A2}"/>
    <cellStyle name="Währung 3" xfId="5" xr:uid="{4C30FC1C-B4B9-4D65-B73C-CBE4F511925C}"/>
  </cellStyles>
  <dxfs count="18">
    <dxf>
      <fill>
        <patternFill>
          <bgColor rgb="FFFFFF00"/>
        </patternFill>
      </fill>
    </dxf>
    <dxf>
      <font>
        <b/>
        <i val="0"/>
      </font>
    </dxf>
    <dxf>
      <font>
        <color theme="0"/>
      </font>
    </dxf>
    <dxf>
      <fill>
        <patternFill>
          <bgColor rgb="FFFFFF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ptos Narrow"/>
        <family val="2"/>
        <scheme val="none"/>
      </font>
      <numFmt numFmtId="170" formatCode="0;;;@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/>
        <right/>
        <top style="dotted">
          <color indexed="64"/>
        </top>
        <bottom/>
        <vertical/>
        <horizontal/>
      </border>
      <protection locked="1" hidden="0"/>
    </dxf>
    <dxf>
      <font>
        <sz val="12"/>
        <color indexed="8"/>
        <name val="Aptos Narrow"/>
        <family val="2"/>
      </font>
      <numFmt numFmtId="4" formatCode="#,##0.0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medium">
          <color indexed="64"/>
        </left>
        <right/>
        <top/>
        <bottom/>
        <vertical/>
        <horizontal/>
      </border>
      <protection locked="1" hidden="0"/>
    </dxf>
    <dxf>
      <font>
        <sz val="12"/>
        <color indexed="8"/>
        <name val="Aptos Narrow"/>
        <family val="2"/>
      </font>
      <numFmt numFmtId="12" formatCode="&quot;€&quot;\ #,##0.00;[Red]\-&quot;€&quot;\ #,##0.00"/>
      <fill>
        <patternFill patternType="solid">
          <fgColor indexed="64"/>
          <bgColor theme="0"/>
        </patternFill>
      </fill>
      <alignment horizontal="general" vertical="bottom" textRotation="0" wrapText="0" indent="0" justifyLastLine="0" shrinkToFit="1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sz val="11"/>
        <color theme="1"/>
        <name val="Aptos Narrow"/>
        <family val="2"/>
      </font>
      <numFmt numFmtId="12" formatCode="&quot;€&quot;\ #,##0.00;[Red]\-&quot;€&quot;\ #,##0.0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1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/>
        <sz val="12"/>
        <color theme="1"/>
        <name val="Aptos Narrow"/>
        <family val="2"/>
      </font>
      <numFmt numFmtId="170" formatCode="0;;;@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1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sz val="12"/>
        <color indexed="8"/>
        <name val="Aptos Narrow"/>
        <family val="2"/>
      </font>
      <numFmt numFmtId="1" formatCode="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sz val="12"/>
        <color indexed="8"/>
        <name val="Aptos Narrow"/>
        <family val="2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color theme="1"/>
        <name val="Aptos Narrow"/>
        <family val="2"/>
      </font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1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sz val="12"/>
        <color theme="1"/>
        <name val="Aptos Narrow"/>
        <family val="2"/>
      </font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sz val="12"/>
        <color theme="1"/>
        <name val="Aptos Narrow"/>
        <family val="2"/>
      </font>
      <numFmt numFmtId="171" formatCode="0.0;;;@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1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sz val="12"/>
        <color theme="1"/>
        <name val="Aptos Narrow"/>
        <family val="2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sz val="12"/>
        <color theme="1"/>
        <name val="Aptos Narrow"/>
        <family val="2"/>
      </font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protection locked="1" hidden="0"/>
    </dxf>
    <dxf>
      <protection locked="1" hidden="0"/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CC"/>
      <color rgb="FF996633"/>
      <color rgb="FF663300"/>
      <color rgb="FF99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151726</xdr:colOff>
      <xdr:row>10</xdr:row>
      <xdr:rowOff>50575</xdr:rowOff>
    </xdr:from>
    <xdr:to>
      <xdr:col>0</xdr:col>
      <xdr:colOff>295726</xdr:colOff>
      <xdr:row>10</xdr:row>
      <xdr:rowOff>169583</xdr:rowOff>
    </xdr:to>
    <xdr:sp macro="" textlink="">
      <xdr:nvSpPr>
        <xdr:cNvPr id="13" name="Ellips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 bwMode="auto">
        <a:xfrm>
          <a:off x="151726" y="5070166"/>
          <a:ext cx="144000" cy="119008"/>
        </a:xfrm>
        <a:prstGeom prst="ellipse">
          <a:avLst/>
        </a:prstGeom>
        <a:solidFill>
          <a:srgbClr val="FFFFFF"/>
        </a:solidFill>
        <a:ln w="9525" cap="flat" cmpd="sng" algn="ctr">
          <a:solidFill>
            <a:schemeClr val="bg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de-DE" sz="1100"/>
        </a:p>
      </xdr:txBody>
    </xdr:sp>
    <xdr:clientData/>
  </xdr:twoCellAnchor>
  <xdr:twoCellAnchor>
    <xdr:from>
      <xdr:col>0</xdr:col>
      <xdr:colOff>151726</xdr:colOff>
      <xdr:row>10</xdr:row>
      <xdr:rowOff>50575</xdr:rowOff>
    </xdr:from>
    <xdr:to>
      <xdr:col>0</xdr:col>
      <xdr:colOff>295726</xdr:colOff>
      <xdr:row>10</xdr:row>
      <xdr:rowOff>169583</xdr:rowOff>
    </xdr:to>
    <xdr:sp macro="" textlink="">
      <xdr:nvSpPr>
        <xdr:cNvPr id="15" name="Ellipse 14">
          <a:extLst>
            <a:ext uri="{FF2B5EF4-FFF2-40B4-BE49-F238E27FC236}">
              <a16:creationId xmlns:a16="http://schemas.microsoft.com/office/drawing/2014/main" id="{C21F97FD-34B7-4C7D-9477-41B9C1413A69}"/>
            </a:ext>
          </a:extLst>
        </xdr:cNvPr>
        <xdr:cNvSpPr/>
      </xdr:nvSpPr>
      <xdr:spPr bwMode="auto">
        <a:xfrm>
          <a:off x="151726" y="3898675"/>
          <a:ext cx="134475" cy="119008"/>
        </a:xfrm>
        <a:prstGeom prst="ellipse">
          <a:avLst/>
        </a:prstGeom>
        <a:solidFill>
          <a:srgbClr val="FFFFFF"/>
        </a:solidFill>
        <a:ln w="9525" cap="flat" cmpd="sng" algn="ctr">
          <a:solidFill>
            <a:schemeClr val="bg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de-DE" sz="110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810222</xdr:colOff>
      <xdr:row>0</xdr:row>
      <xdr:rowOff>1558049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FD7E2608-8926-406F-BB56-3D8ABCFA4C6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-1" r="4765" b="6349"/>
        <a:stretch/>
      </xdr:blipFill>
      <xdr:spPr>
        <a:xfrm>
          <a:off x="0" y="0"/>
          <a:ext cx="7903546" cy="155804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sparpammer-my.sharepoint.com/personal/office_sparpammer_onmicrosoft_com/Documents/M1/Documents/8-Vordrucke/Kommissionslieferschein%20Neu/2024%20Kommissionsrechnung.xlsm" TargetMode="External"/><Relationship Id="rId1" Type="http://schemas.openxmlformats.org/officeDocument/2006/relationships/externalLinkPath" Target="2024%20Kommissionsrechnung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Kommissionsschein"/>
      <sheetName val="AH46 Mietvertrag"/>
      <sheetName val="AH69 Mietvertrag"/>
      <sheetName val="AH58 Mietvertrag"/>
      <sheetName val="AH26 Mietvertrag"/>
      <sheetName val="Datenbank"/>
      <sheetName val="DB-Kunden"/>
      <sheetName val="AUSLAUF Datenbank"/>
      <sheetName val="Drop-Down-Liste"/>
      <sheetName val="Fotos Papstar"/>
      <sheetName val="Gewichte"/>
      <sheetName val="2024 Kommissionsrechnun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92EFCCE1-68A5-43AB-8E55-0D5AA082F2BE}" name="Tabelle3" displayName="Tabelle3" ref="A17:L313" totalsRowShown="0" headerRowDxfId="17" dataDxfId="16">
  <autoFilter ref="A17:L313" xr:uid="{92EFCCE1-68A5-43AB-8E55-0D5AA082F2BE}"/>
  <tableColumns count="12">
    <tableColumn id="1" xr3:uid="{EE0B0681-05DC-4529-862F-C73B9B3531DA}" name="Über-nahme" dataDxfId="15"/>
    <tableColumn id="2" xr3:uid="{57218BE0-98B8-48E0-86E0-7563D9830A75}" name="Menge" dataDxfId="14"/>
    <tableColumn id="3" xr3:uid="{F7775594-F444-4E3A-9B0C-5B61A78CB9B5}" name="Einheit" dataDxfId="13"/>
    <tableColumn id="4" xr3:uid="{123A8ABD-CBA7-4C58-A4CB-DD80483A66CF}" name="Bezeichnung" dataDxfId="12"/>
    <tableColumn id="5" xr3:uid="{FDE86CC2-67ED-4E7F-98A7-6EAA86DFB933}" name="#" dataDxfId="11"/>
    <tableColumn id="6" xr3:uid="{15C6FB16-6B2C-45E3-9F2F-C1E4CACEC72D}" name="# / Fl" dataDxfId="10"/>
    <tableColumn id="7" xr3:uid="{29B61915-D0B4-4678-9981-2612EA004CE4}" name="# / Fl2" dataDxfId="9"/>
    <tableColumn id="8" xr3:uid="{7922E445-DEA2-4CAD-9310-6D3D6DBD6BD0}" name="A/X" dataDxfId="8"/>
    <tableColumn id="9" xr3:uid="{2451DF2D-05BD-49E2-A31D-C6EDAB702AE5}" name="€ je Einheit" dataDxfId="7" dataCellStyle="Währung 2"/>
    <tableColumn id="10" xr3:uid="{5C5DF5D5-39AF-4CD2-9810-FEE31C7F951A}" name="Gesamt €" dataDxfId="6"/>
    <tableColumn id="11" xr3:uid="{27022BE6-190D-41D5-8BA4-C32941B24558}" name="Spalte3" dataDxfId="5"/>
    <tableColumn id="12" xr3:uid="{CFBF88DC-CE4F-43CD-84D8-A0E13D33B978}" name="Art.Nummer" dataDxfId="4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table" Target="../tables/table1.xml"/><Relationship Id="rId4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AZ313"/>
  <sheetViews>
    <sheetView tabSelected="1" zoomScale="85" zoomScaleNormal="85" zoomScaleSheetLayoutView="70" workbookViewId="0">
      <selection activeCell="B20" sqref="B20"/>
    </sheetView>
  </sheetViews>
  <sheetFormatPr baseColWidth="10" defaultColWidth="11.42578125" defaultRowHeight="15" x14ac:dyDescent="0.2"/>
  <cols>
    <col min="1" max="1" width="5.140625" style="60" customWidth="1"/>
    <col min="2" max="2" width="9.140625" style="61" customWidth="1"/>
    <col min="3" max="3" width="6.85546875" style="60" customWidth="1"/>
    <col min="4" max="4" width="26.5703125" style="56" customWidth="1"/>
    <col min="5" max="5" width="4.7109375" style="62" customWidth="1"/>
    <col min="6" max="6" width="10.5703125" style="63" customWidth="1"/>
    <col min="7" max="7" width="8.28515625" style="63" customWidth="1"/>
    <col min="8" max="8" width="6.140625" style="64" customWidth="1"/>
    <col min="9" max="9" width="8.28515625" style="65" customWidth="1"/>
    <col min="10" max="10" width="17.85546875" style="56" customWidth="1"/>
    <col min="11" max="11" width="2.85546875" style="56" customWidth="1"/>
    <col min="12" max="12" width="15.7109375" style="88" customWidth="1"/>
    <col min="13" max="13" width="1.7109375" style="56" customWidth="1"/>
    <col min="14" max="15" width="11.42578125" style="57"/>
    <col min="16" max="16" width="8.28515625" style="58" bestFit="1" customWidth="1"/>
    <col min="17" max="52" width="11.42578125" style="57"/>
    <col min="53" max="16384" width="11.42578125" style="56"/>
  </cols>
  <sheetData>
    <row r="1" spans="1:52" ht="126.95" customHeight="1" thickBot="1" x14ac:dyDescent="0.25">
      <c r="A1" s="47"/>
      <c r="B1" s="48"/>
      <c r="C1" s="49"/>
      <c r="D1" s="50"/>
      <c r="E1" s="51"/>
      <c r="F1" s="52"/>
      <c r="G1" s="52"/>
      <c r="H1" s="53"/>
      <c r="I1" s="54"/>
      <c r="J1" s="55"/>
      <c r="K1" s="55"/>
      <c r="L1" s="55"/>
      <c r="T1" s="59"/>
    </row>
    <row r="2" spans="1:52" ht="126.95" hidden="1" customHeight="1" x14ac:dyDescent="0.2">
      <c r="J2" s="162"/>
      <c r="K2" s="162"/>
      <c r="L2" s="162"/>
    </row>
    <row r="3" spans="1:52" s="64" customFormat="1" ht="27.75" hidden="1" customHeight="1" x14ac:dyDescent="0.3">
      <c r="A3" s="66"/>
      <c r="B3" s="67"/>
      <c r="C3" s="68"/>
      <c r="D3" s="68"/>
      <c r="E3" s="69"/>
      <c r="F3" s="70"/>
      <c r="G3" s="63"/>
      <c r="I3" s="71"/>
      <c r="J3" s="72" t="s">
        <v>284</v>
      </c>
      <c r="K3" s="163"/>
      <c r="L3" s="163"/>
      <c r="M3" s="73"/>
      <c r="N3" s="74"/>
      <c r="O3" s="74"/>
      <c r="P3" s="58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  <c r="AK3" s="74"/>
      <c r="AL3" s="74"/>
      <c r="AM3" s="74"/>
      <c r="AN3" s="74"/>
      <c r="AO3" s="74"/>
      <c r="AP3" s="74"/>
      <c r="AQ3" s="74"/>
      <c r="AR3" s="74"/>
      <c r="AS3" s="74"/>
      <c r="AT3" s="74"/>
      <c r="AU3" s="74"/>
      <c r="AV3" s="74"/>
      <c r="AW3" s="74"/>
      <c r="AX3" s="74"/>
      <c r="AY3" s="74"/>
      <c r="AZ3" s="74"/>
    </row>
    <row r="4" spans="1:52" s="64" customFormat="1" ht="19.5" customHeight="1" x14ac:dyDescent="0.3">
      <c r="A4" s="66"/>
      <c r="B4" s="166" t="s">
        <v>336</v>
      </c>
      <c r="C4" s="166"/>
      <c r="D4" s="166"/>
      <c r="E4" s="166"/>
      <c r="F4" s="166"/>
      <c r="G4" s="166"/>
      <c r="I4" s="66"/>
      <c r="K4" s="158" t="s">
        <v>332</v>
      </c>
      <c r="L4" s="159"/>
      <c r="M4" s="75"/>
      <c r="N4" s="76"/>
      <c r="O4" s="74"/>
      <c r="P4" s="58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4"/>
      <c r="AW4" s="74"/>
      <c r="AX4" s="74"/>
      <c r="AY4" s="74"/>
      <c r="AZ4" s="74"/>
    </row>
    <row r="5" spans="1:52" s="64" customFormat="1" ht="22.5" customHeight="1" x14ac:dyDescent="0.25">
      <c r="A5" s="66"/>
      <c r="B5" s="167" t="str">
        <f>IF($L$6="","zu Handen",VLOOKUP($L$6,#REF!,6,FALSE))</f>
        <v>zu Handen</v>
      </c>
      <c r="C5" s="167"/>
      <c r="D5" s="167"/>
      <c r="E5" s="167"/>
      <c r="F5" s="167"/>
      <c r="G5" s="167"/>
      <c r="I5" s="66"/>
      <c r="K5" s="160"/>
      <c r="L5" s="161"/>
      <c r="M5" s="77"/>
      <c r="N5" s="74"/>
      <c r="O5" s="74"/>
      <c r="P5" s="58"/>
      <c r="Q5" s="74"/>
      <c r="R5" s="74"/>
      <c r="S5" s="74"/>
      <c r="T5" s="74"/>
      <c r="U5" s="74"/>
      <c r="V5" s="74"/>
      <c r="W5" s="74"/>
      <c r="X5" s="74"/>
      <c r="Y5" s="74"/>
      <c r="Z5" s="74"/>
      <c r="AA5" s="74"/>
      <c r="AB5" s="74"/>
      <c r="AC5" s="74"/>
      <c r="AD5" s="74"/>
      <c r="AE5" s="74"/>
      <c r="AF5" s="74"/>
      <c r="AG5" s="74"/>
      <c r="AH5" s="74"/>
      <c r="AI5" s="74"/>
      <c r="AJ5" s="74"/>
      <c r="AK5" s="74"/>
      <c r="AL5" s="74"/>
      <c r="AM5" s="74"/>
      <c r="AN5" s="74"/>
      <c r="AO5" s="74"/>
      <c r="AP5" s="74"/>
      <c r="AQ5" s="74"/>
      <c r="AR5" s="74"/>
      <c r="AS5" s="74"/>
      <c r="AT5" s="74"/>
      <c r="AU5" s="74"/>
      <c r="AV5" s="74"/>
      <c r="AW5" s="74"/>
      <c r="AX5" s="74"/>
      <c r="AY5" s="74"/>
      <c r="AZ5" s="74"/>
    </row>
    <row r="6" spans="1:52" ht="18" x14ac:dyDescent="0.25">
      <c r="B6" s="167"/>
      <c r="C6" s="167"/>
      <c r="D6" s="167"/>
      <c r="E6" s="167"/>
      <c r="F6" s="167"/>
      <c r="G6" s="167"/>
      <c r="J6" s="78" t="str">
        <f>IF(L6="", "", "Kunden-Nummer:")</f>
        <v/>
      </c>
      <c r="L6" s="79"/>
      <c r="O6" s="74"/>
      <c r="Q6" s="74"/>
      <c r="R6" s="74"/>
    </row>
    <row r="7" spans="1:52" s="64" customFormat="1" ht="20.25" x14ac:dyDescent="0.3">
      <c r="A7" s="66"/>
      <c r="B7" s="167" t="str">
        <f>IF($L$6="","PLZ Ort",VLOOKUP($L$6,#REF!,8,FALSE))</f>
        <v>PLZ Ort</v>
      </c>
      <c r="C7" s="167"/>
      <c r="D7" s="167"/>
      <c r="E7" s="167"/>
      <c r="F7" s="167"/>
      <c r="G7" s="167"/>
      <c r="I7" s="66"/>
      <c r="J7" s="80" t="str">
        <f>IF(L7="", "", IF(L7="GEKÜHLT", "", "Rechnung"))</f>
        <v/>
      </c>
      <c r="K7" s="81"/>
      <c r="L7" s="82"/>
      <c r="M7" s="77"/>
      <c r="N7" s="74"/>
      <c r="O7" s="74"/>
      <c r="P7" s="58"/>
      <c r="Q7" s="74"/>
      <c r="R7" s="74"/>
      <c r="S7" s="74"/>
      <c r="T7" s="74"/>
      <c r="U7" s="74"/>
      <c r="V7" s="74"/>
      <c r="W7" s="74"/>
      <c r="X7" s="74"/>
      <c r="Y7" s="74"/>
      <c r="Z7" s="74"/>
      <c r="AA7" s="74"/>
      <c r="AB7" s="74"/>
      <c r="AC7" s="74"/>
      <c r="AD7" s="74"/>
      <c r="AE7" s="74"/>
      <c r="AF7" s="74"/>
      <c r="AG7" s="74"/>
      <c r="AH7" s="74"/>
      <c r="AI7" s="74"/>
      <c r="AJ7" s="74"/>
      <c r="AK7" s="74"/>
      <c r="AL7" s="74"/>
      <c r="AM7" s="74"/>
      <c r="AN7" s="74"/>
      <c r="AO7" s="74"/>
      <c r="AP7" s="74"/>
      <c r="AQ7" s="74"/>
      <c r="AR7" s="74"/>
      <c r="AS7" s="74"/>
      <c r="AT7" s="74"/>
      <c r="AU7" s="74"/>
      <c r="AV7" s="74"/>
      <c r="AW7" s="74"/>
      <c r="AX7" s="74"/>
      <c r="AY7" s="74"/>
      <c r="AZ7" s="74"/>
    </row>
    <row r="8" spans="1:52" s="64" customFormat="1" ht="18.75" customHeight="1" x14ac:dyDescent="0.25">
      <c r="A8" s="66"/>
      <c r="B8" s="164" t="str">
        <f>IF(K4="Anhänger #58","Interne Notiz: ACHTUNG: 4 x   NIEDRIGE   Kombi für die Ware nehmen!","")</f>
        <v/>
      </c>
      <c r="C8" s="164"/>
      <c r="D8" s="164"/>
      <c r="E8" s="164"/>
      <c r="F8" s="164"/>
      <c r="G8" s="164"/>
      <c r="H8" s="164"/>
      <c r="I8" s="164"/>
      <c r="J8" s="83" t="str">
        <f>IF(L8="", "", "Rechnungsdatum:")</f>
        <v/>
      </c>
      <c r="K8" s="84"/>
      <c r="L8" s="85"/>
      <c r="M8" s="84"/>
      <c r="N8" s="74"/>
      <c r="O8" s="74"/>
      <c r="P8" s="58"/>
      <c r="Q8" s="74"/>
      <c r="R8" s="74"/>
      <c r="S8" s="74"/>
      <c r="T8" s="74"/>
      <c r="U8" s="74"/>
      <c r="V8" s="74"/>
      <c r="W8" s="74"/>
      <c r="X8" s="74"/>
      <c r="Y8" s="74"/>
      <c r="Z8" s="74"/>
      <c r="AA8" s="74"/>
      <c r="AB8" s="74"/>
      <c r="AC8" s="74"/>
      <c r="AD8" s="74"/>
      <c r="AE8" s="74"/>
      <c r="AF8" s="74"/>
      <c r="AG8" s="74"/>
      <c r="AH8" s="74"/>
      <c r="AI8" s="74"/>
      <c r="AJ8" s="74"/>
      <c r="AK8" s="74"/>
      <c r="AL8" s="74"/>
      <c r="AM8" s="74"/>
      <c r="AN8" s="74"/>
      <c r="AO8" s="74"/>
      <c r="AP8" s="74"/>
      <c r="AQ8" s="74"/>
      <c r="AR8" s="74"/>
      <c r="AS8" s="74"/>
      <c r="AT8" s="74"/>
      <c r="AU8" s="74"/>
      <c r="AV8" s="74"/>
      <c r="AW8" s="74"/>
      <c r="AX8" s="74"/>
      <c r="AY8" s="74"/>
      <c r="AZ8" s="74"/>
    </row>
    <row r="9" spans="1:52" x14ac:dyDescent="0.2">
      <c r="B9" s="86" t="s">
        <v>333</v>
      </c>
      <c r="C9" s="87" t="s">
        <v>334</v>
      </c>
      <c r="J9" s="64"/>
      <c r="O9" s="74"/>
      <c r="Q9" s="74"/>
      <c r="R9" s="74"/>
    </row>
    <row r="10" spans="1:52" x14ac:dyDescent="0.2">
      <c r="B10" s="89"/>
      <c r="C10" s="87" t="s">
        <v>337</v>
      </c>
      <c r="J10" s="90" t="str">
        <f>IF(L11="", "", "Kontakt:")</f>
        <v>Kontakt:</v>
      </c>
      <c r="L10" s="1" t="str">
        <f>IF($L$6="","Name",VLOOKUP($L$6,#REF!,2,FALSE))</f>
        <v>Name</v>
      </c>
      <c r="O10" s="74"/>
      <c r="Q10" s="74"/>
      <c r="R10" s="74"/>
    </row>
    <row r="11" spans="1:52" x14ac:dyDescent="0.2">
      <c r="B11" s="91"/>
      <c r="J11" s="2" t="str">
        <f>IF($L$6="","E-Mail",VLOOKUP($L$6,#REF!,6,FALSE))</f>
        <v>E-Mail</v>
      </c>
      <c r="K11" s="88"/>
      <c r="L11" s="1" t="str">
        <f>IF(L6="","GSM Nummer",VLOOKUP(L6,#REF!,5,FALSE))</f>
        <v>GSM Nummer</v>
      </c>
      <c r="O11" s="74"/>
      <c r="Q11" s="74"/>
      <c r="R11" s="74"/>
    </row>
    <row r="12" spans="1:52" s="64" customFormat="1" ht="15" customHeight="1" x14ac:dyDescent="0.25">
      <c r="A12" s="92"/>
      <c r="B12" s="93" t="s">
        <v>309</v>
      </c>
      <c r="C12" s="94"/>
      <c r="D12" s="95"/>
      <c r="E12" s="95"/>
      <c r="F12" s="96" t="s">
        <v>308</v>
      </c>
      <c r="G12" s="95"/>
      <c r="H12" s="97"/>
      <c r="I12" s="98"/>
      <c r="J12" s="99" t="s">
        <v>38</v>
      </c>
      <c r="K12" s="100"/>
      <c r="L12" s="101">
        <v>45678</v>
      </c>
      <c r="M12" s="102"/>
      <c r="N12" s="74"/>
      <c r="O12" s="74"/>
      <c r="P12" s="58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</row>
    <row r="13" spans="1:52" s="64" customFormat="1" ht="15.75" customHeight="1" thickBot="1" x14ac:dyDescent="0.25">
      <c r="A13" s="92"/>
      <c r="B13" s="168" t="s">
        <v>307</v>
      </c>
      <c r="C13" s="169"/>
      <c r="D13" s="170"/>
      <c r="E13" s="95"/>
      <c r="F13" s="168" t="s">
        <v>335</v>
      </c>
      <c r="G13" s="169"/>
      <c r="H13" s="169"/>
      <c r="I13" s="170"/>
      <c r="J13" s="97"/>
      <c r="K13" s="97"/>
      <c r="L13" s="103"/>
      <c r="M13" s="97"/>
      <c r="N13" s="74"/>
      <c r="O13" s="74"/>
      <c r="P13" s="58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</row>
    <row r="14" spans="1:52" s="64" customFormat="1" ht="15.75" hidden="1" customHeight="1" x14ac:dyDescent="0.2">
      <c r="A14" s="92"/>
      <c r="B14" s="165"/>
      <c r="C14" s="165"/>
      <c r="D14" s="165"/>
      <c r="E14" s="104"/>
      <c r="F14" s="105"/>
      <c r="G14" s="105"/>
      <c r="H14" s="97"/>
      <c r="I14" s="98"/>
      <c r="J14" s="102"/>
      <c r="K14" s="102"/>
      <c r="L14" s="103"/>
      <c r="M14" s="102"/>
      <c r="N14" s="74"/>
      <c r="O14" s="74"/>
      <c r="P14" s="58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</row>
    <row r="15" spans="1:52" s="64" customFormat="1" ht="16.5" hidden="1" customHeight="1" thickBot="1" x14ac:dyDescent="0.3">
      <c r="A15" s="92"/>
      <c r="B15" s="165"/>
      <c r="C15" s="165"/>
      <c r="D15" s="165"/>
      <c r="E15" s="104"/>
      <c r="F15" s="105"/>
      <c r="G15" s="105"/>
      <c r="H15" s="97"/>
      <c r="I15" s="98"/>
      <c r="J15" s="97"/>
      <c r="K15" s="97"/>
      <c r="L15" s="103"/>
      <c r="M15" s="97"/>
      <c r="N15" s="74"/>
      <c r="O15" s="106"/>
      <c r="P15" s="107"/>
      <c r="Q15" s="106"/>
      <c r="R15" s="106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</row>
    <row r="16" spans="1:52" s="63" customFormat="1" ht="16.5" thickBot="1" x14ac:dyDescent="0.3">
      <c r="A16" s="66"/>
      <c r="B16" s="61"/>
      <c r="C16" s="66"/>
      <c r="D16" s="64"/>
      <c r="E16" s="62"/>
      <c r="F16" s="108" t="s">
        <v>29</v>
      </c>
      <c r="G16" s="109" t="s">
        <v>0</v>
      </c>
      <c r="H16" s="110"/>
      <c r="I16" s="111"/>
      <c r="J16" s="112"/>
      <c r="K16" s="112"/>
      <c r="L16" s="88"/>
      <c r="M16" s="112"/>
      <c r="N16" s="106"/>
      <c r="O16" s="113"/>
      <c r="P16" s="107"/>
      <c r="Q16" s="113"/>
      <c r="R16" s="113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  <c r="AD16" s="106"/>
      <c r="AE16" s="106"/>
      <c r="AF16" s="106"/>
      <c r="AG16" s="106"/>
      <c r="AH16" s="106"/>
      <c r="AI16" s="106"/>
      <c r="AJ16" s="106"/>
      <c r="AK16" s="106"/>
      <c r="AL16" s="106"/>
      <c r="AM16" s="106"/>
      <c r="AN16" s="106"/>
      <c r="AO16" s="106"/>
      <c r="AP16" s="106"/>
      <c r="AQ16" s="106"/>
      <c r="AR16" s="106"/>
      <c r="AS16" s="106"/>
      <c r="AT16" s="106"/>
      <c r="AU16" s="106"/>
      <c r="AV16" s="106"/>
      <c r="AW16" s="106"/>
      <c r="AX16" s="106"/>
      <c r="AY16" s="106"/>
      <c r="AZ16" s="106"/>
    </row>
    <row r="17" spans="1:52" s="119" customFormat="1" ht="30.75" customHeight="1" thickBot="1" x14ac:dyDescent="0.3">
      <c r="A17" s="114" t="s">
        <v>143</v>
      </c>
      <c r="B17" s="6" t="s">
        <v>1</v>
      </c>
      <c r="C17" s="7" t="s">
        <v>3</v>
      </c>
      <c r="D17" s="8" t="s">
        <v>4</v>
      </c>
      <c r="E17" s="9" t="s">
        <v>48</v>
      </c>
      <c r="F17" s="7" t="s">
        <v>2</v>
      </c>
      <c r="G17" s="7" t="s">
        <v>47</v>
      </c>
      <c r="H17" s="10" t="s">
        <v>9</v>
      </c>
      <c r="I17" s="11" t="s">
        <v>6</v>
      </c>
      <c r="J17" s="115" t="s">
        <v>8</v>
      </c>
      <c r="K17" s="116" t="s">
        <v>41</v>
      </c>
      <c r="L17" s="117" t="s">
        <v>10</v>
      </c>
      <c r="M17" s="118"/>
      <c r="N17" s="113"/>
      <c r="O17" s="113"/>
      <c r="P17" s="107"/>
      <c r="Q17" s="113"/>
      <c r="R17" s="113"/>
      <c r="S17" s="113"/>
      <c r="T17" s="113"/>
      <c r="U17" s="113"/>
      <c r="V17" s="113"/>
      <c r="W17" s="113"/>
      <c r="X17" s="113"/>
      <c r="Y17" s="113"/>
      <c r="Z17" s="113"/>
      <c r="AA17" s="113"/>
      <c r="AB17" s="113"/>
      <c r="AC17" s="113"/>
      <c r="AD17" s="113"/>
      <c r="AE17" s="113"/>
      <c r="AF17" s="113"/>
      <c r="AG17" s="113"/>
      <c r="AH17" s="113"/>
      <c r="AI17" s="113"/>
      <c r="AJ17" s="113"/>
      <c r="AK17" s="113"/>
      <c r="AL17" s="113"/>
      <c r="AM17" s="113"/>
      <c r="AN17" s="113"/>
      <c r="AO17" s="113"/>
      <c r="AP17" s="113"/>
      <c r="AQ17" s="113"/>
      <c r="AR17" s="113"/>
      <c r="AS17" s="113"/>
      <c r="AT17" s="113"/>
      <c r="AU17" s="113"/>
      <c r="AV17" s="113"/>
      <c r="AW17" s="113"/>
      <c r="AX17" s="113"/>
      <c r="AY17" s="113"/>
      <c r="AZ17" s="113"/>
    </row>
    <row r="18" spans="1:52" s="119" customFormat="1" ht="15.75" x14ac:dyDescent="0.25">
      <c r="A18" s="45" t="s">
        <v>37</v>
      </c>
      <c r="B18" s="42" t="s">
        <v>37</v>
      </c>
      <c r="C18" s="12">
        <v>0</v>
      </c>
      <c r="D18" s="13" t="s">
        <v>110</v>
      </c>
      <c r="E18" s="14"/>
      <c r="F18" s="15"/>
      <c r="G18" s="16" t="s">
        <v>310</v>
      </c>
      <c r="H18" s="17">
        <v>0</v>
      </c>
      <c r="I18" s="18" t="s">
        <v>37</v>
      </c>
      <c r="J18" s="19" t="s">
        <v>310</v>
      </c>
      <c r="K18" s="20"/>
      <c r="L18" s="21">
        <v>1</v>
      </c>
      <c r="M18" s="120">
        <v>593</v>
      </c>
      <c r="N18" s="113"/>
      <c r="O18" s="113"/>
      <c r="P18" s="107"/>
      <c r="Q18" s="113"/>
      <c r="R18" s="113"/>
      <c r="S18" s="113"/>
      <c r="T18" s="113"/>
      <c r="U18" s="113"/>
      <c r="V18" s="113"/>
      <c r="W18" s="113"/>
      <c r="X18" s="113"/>
      <c r="Y18" s="113"/>
      <c r="Z18" s="113"/>
      <c r="AA18" s="113"/>
      <c r="AB18" s="113"/>
      <c r="AC18" s="113"/>
      <c r="AD18" s="113"/>
      <c r="AE18" s="113"/>
      <c r="AF18" s="113"/>
      <c r="AG18" s="113"/>
      <c r="AH18" s="113"/>
      <c r="AI18" s="113"/>
      <c r="AJ18" s="113"/>
      <c r="AK18" s="113"/>
      <c r="AL18" s="113"/>
      <c r="AM18" s="113"/>
      <c r="AN18" s="113"/>
      <c r="AO18" s="113"/>
      <c r="AP18" s="113"/>
      <c r="AQ18" s="113"/>
      <c r="AR18" s="113"/>
      <c r="AS18" s="113"/>
      <c r="AT18" s="113"/>
      <c r="AU18" s="113"/>
      <c r="AV18" s="113"/>
      <c r="AW18" s="113"/>
      <c r="AX18" s="113"/>
      <c r="AY18" s="113"/>
      <c r="AZ18" s="113"/>
    </row>
    <row r="19" spans="1:52" s="119" customFormat="1" ht="15.75" x14ac:dyDescent="0.25">
      <c r="A19" s="43" t="s">
        <v>310</v>
      </c>
      <c r="B19" s="147"/>
      <c r="C19" s="22" t="s">
        <v>238</v>
      </c>
      <c r="D19" s="23" t="s">
        <v>111</v>
      </c>
      <c r="E19" s="24"/>
      <c r="F19" s="25"/>
      <c r="G19" s="26" t="s">
        <v>310</v>
      </c>
      <c r="H19" s="27" t="s">
        <v>267</v>
      </c>
      <c r="I19" s="28">
        <v>199</v>
      </c>
      <c r="J19" s="19" t="s">
        <v>338</v>
      </c>
      <c r="K19" s="20"/>
      <c r="L19" s="21">
        <v>5184</v>
      </c>
      <c r="M19" s="120">
        <v>594</v>
      </c>
      <c r="N19" s="113"/>
      <c r="O19" s="113"/>
      <c r="P19" s="107"/>
      <c r="Q19" s="113"/>
      <c r="R19" s="113"/>
      <c r="S19" s="113"/>
      <c r="T19" s="113"/>
      <c r="U19" s="113"/>
      <c r="V19" s="113"/>
      <c r="W19" s="113"/>
      <c r="X19" s="113"/>
      <c r="Y19" s="113"/>
      <c r="Z19" s="113"/>
      <c r="AA19" s="113"/>
      <c r="AB19" s="113"/>
      <c r="AC19" s="113"/>
      <c r="AD19" s="113"/>
      <c r="AE19" s="113"/>
      <c r="AF19" s="113"/>
      <c r="AG19" s="113"/>
      <c r="AH19" s="113"/>
      <c r="AI19" s="113"/>
      <c r="AJ19" s="113"/>
      <c r="AK19" s="113"/>
      <c r="AL19" s="113"/>
      <c r="AM19" s="113"/>
      <c r="AN19" s="113"/>
      <c r="AO19" s="113"/>
      <c r="AP19" s="113"/>
      <c r="AQ19" s="113"/>
      <c r="AR19" s="113"/>
      <c r="AS19" s="113"/>
      <c r="AT19" s="113"/>
      <c r="AU19" s="113"/>
      <c r="AV19" s="113"/>
      <c r="AW19" s="113"/>
      <c r="AX19" s="113"/>
      <c r="AY19" s="113"/>
      <c r="AZ19" s="113"/>
    </row>
    <row r="20" spans="1:52" s="119" customFormat="1" ht="15.75" x14ac:dyDescent="0.25">
      <c r="A20" s="43" t="s">
        <v>310</v>
      </c>
      <c r="B20" s="147"/>
      <c r="C20" s="22" t="s">
        <v>237</v>
      </c>
      <c r="D20" s="23" t="s">
        <v>111</v>
      </c>
      <c r="E20" s="24"/>
      <c r="F20" s="25"/>
      <c r="G20" s="26" t="s">
        <v>310</v>
      </c>
      <c r="H20" s="27">
        <v>0</v>
      </c>
      <c r="I20" s="28">
        <v>129</v>
      </c>
      <c r="J20" s="19" t="s">
        <v>310</v>
      </c>
      <c r="K20" s="20"/>
      <c r="L20" s="21">
        <v>1078299</v>
      </c>
      <c r="M20" s="120"/>
      <c r="N20" s="113"/>
      <c r="O20" s="113"/>
      <c r="P20" s="107"/>
      <c r="Q20" s="113"/>
      <c r="R20" s="113"/>
      <c r="S20" s="113"/>
      <c r="T20" s="113"/>
      <c r="U20" s="113"/>
      <c r="V20" s="113"/>
      <c r="W20" s="113"/>
      <c r="X20" s="113"/>
      <c r="Y20" s="113"/>
      <c r="Z20" s="113"/>
      <c r="AA20" s="113"/>
      <c r="AB20" s="113"/>
      <c r="AC20" s="113"/>
      <c r="AD20" s="113"/>
      <c r="AE20" s="113"/>
      <c r="AF20" s="113"/>
      <c r="AG20" s="113"/>
      <c r="AH20" s="113"/>
      <c r="AI20" s="113"/>
      <c r="AJ20" s="113"/>
      <c r="AK20" s="113"/>
      <c r="AL20" s="113"/>
      <c r="AM20" s="113"/>
      <c r="AN20" s="113"/>
      <c r="AO20" s="113"/>
      <c r="AP20" s="113"/>
      <c r="AQ20" s="113"/>
      <c r="AR20" s="113"/>
      <c r="AS20" s="113"/>
      <c r="AT20" s="113"/>
      <c r="AU20" s="113"/>
      <c r="AV20" s="113"/>
      <c r="AW20" s="113"/>
      <c r="AX20" s="113"/>
      <c r="AY20" s="113"/>
      <c r="AZ20" s="113"/>
    </row>
    <row r="21" spans="1:52" s="119" customFormat="1" ht="15.75" x14ac:dyDescent="0.25">
      <c r="A21" s="43" t="s">
        <v>310</v>
      </c>
      <c r="B21" s="147"/>
      <c r="C21" s="22" t="s">
        <v>114</v>
      </c>
      <c r="D21" s="23" t="s">
        <v>112</v>
      </c>
      <c r="E21" s="24"/>
      <c r="F21" s="25"/>
      <c r="G21" s="26" t="s">
        <v>310</v>
      </c>
      <c r="H21" s="27">
        <v>0</v>
      </c>
      <c r="I21" s="28">
        <v>26.9</v>
      </c>
      <c r="J21" s="19" t="s">
        <v>310</v>
      </c>
      <c r="K21" s="20"/>
      <c r="L21" s="21">
        <v>5149</v>
      </c>
      <c r="M21" s="120"/>
      <c r="N21" s="113"/>
      <c r="O21" s="113"/>
      <c r="P21" s="107"/>
      <c r="Q21" s="113"/>
      <c r="R21" s="113"/>
      <c r="S21" s="113"/>
      <c r="T21" s="113"/>
      <c r="U21" s="113"/>
      <c r="V21" s="113"/>
      <c r="W21" s="113"/>
      <c r="X21" s="113"/>
      <c r="Y21" s="113"/>
      <c r="Z21" s="113"/>
      <c r="AA21" s="113"/>
      <c r="AB21" s="113"/>
      <c r="AC21" s="113"/>
      <c r="AD21" s="113"/>
      <c r="AE21" s="113"/>
      <c r="AF21" s="113"/>
      <c r="AG21" s="113"/>
      <c r="AH21" s="113"/>
      <c r="AI21" s="113"/>
      <c r="AJ21" s="113"/>
      <c r="AK21" s="113"/>
      <c r="AL21" s="113"/>
      <c r="AM21" s="113"/>
      <c r="AN21" s="113"/>
      <c r="AO21" s="113"/>
      <c r="AP21" s="113"/>
      <c r="AQ21" s="113"/>
      <c r="AR21" s="113"/>
      <c r="AS21" s="113"/>
      <c r="AT21" s="113"/>
      <c r="AU21" s="113"/>
      <c r="AV21" s="113"/>
      <c r="AW21" s="113"/>
      <c r="AX21" s="113"/>
      <c r="AY21" s="113"/>
      <c r="AZ21" s="113"/>
    </row>
    <row r="22" spans="1:52" s="119" customFormat="1" ht="15.75" x14ac:dyDescent="0.25">
      <c r="A22" s="43" t="s">
        <v>310</v>
      </c>
      <c r="B22" s="147"/>
      <c r="C22" s="22" t="s">
        <v>114</v>
      </c>
      <c r="D22" s="23" t="s">
        <v>113</v>
      </c>
      <c r="E22" s="24"/>
      <c r="F22" s="25"/>
      <c r="G22" s="26" t="s">
        <v>310</v>
      </c>
      <c r="H22" s="27">
        <v>0</v>
      </c>
      <c r="I22" s="28">
        <v>89</v>
      </c>
      <c r="J22" s="19" t="s">
        <v>310</v>
      </c>
      <c r="K22" s="20"/>
      <c r="L22" s="21">
        <v>5192</v>
      </c>
      <c r="M22" s="120">
        <v>595</v>
      </c>
      <c r="N22" s="113"/>
      <c r="O22" s="113"/>
      <c r="P22" s="107"/>
      <c r="Q22" s="113"/>
      <c r="R22" s="113"/>
      <c r="S22" s="113"/>
      <c r="T22" s="113"/>
      <c r="U22" s="113"/>
      <c r="V22" s="113"/>
      <c r="W22" s="113"/>
      <c r="X22" s="113"/>
      <c r="Y22" s="113"/>
      <c r="Z22" s="113"/>
      <c r="AA22" s="113"/>
      <c r="AB22" s="113"/>
      <c r="AC22" s="113"/>
      <c r="AD22" s="113"/>
      <c r="AE22" s="113"/>
      <c r="AF22" s="113"/>
      <c r="AG22" s="113"/>
      <c r="AH22" s="113"/>
      <c r="AI22" s="113"/>
      <c r="AJ22" s="113"/>
      <c r="AK22" s="113"/>
      <c r="AL22" s="113"/>
      <c r="AM22" s="113"/>
      <c r="AN22" s="113"/>
      <c r="AO22" s="113"/>
      <c r="AP22" s="113"/>
      <c r="AQ22" s="113"/>
      <c r="AR22" s="113"/>
      <c r="AS22" s="113"/>
      <c r="AT22" s="113"/>
      <c r="AU22" s="113"/>
      <c r="AV22" s="113"/>
      <c r="AW22" s="113"/>
      <c r="AX22" s="113"/>
      <c r="AY22" s="113"/>
      <c r="AZ22" s="113"/>
    </row>
    <row r="23" spans="1:52" s="119" customFormat="1" ht="15.75" x14ac:dyDescent="0.25">
      <c r="A23" s="43" t="s">
        <v>310</v>
      </c>
      <c r="B23" s="147"/>
      <c r="C23" s="22" t="s">
        <v>295</v>
      </c>
      <c r="D23" s="23" t="s">
        <v>115</v>
      </c>
      <c r="E23" s="24"/>
      <c r="F23" s="25"/>
      <c r="G23" s="26" t="s">
        <v>310</v>
      </c>
      <c r="H23" s="27">
        <v>0</v>
      </c>
      <c r="I23" s="28">
        <v>75.900000000000006</v>
      </c>
      <c r="J23" s="19" t="s">
        <v>310</v>
      </c>
      <c r="K23" s="20"/>
      <c r="L23" s="21">
        <v>5191</v>
      </c>
      <c r="M23" s="120">
        <v>596</v>
      </c>
      <c r="N23" s="113"/>
      <c r="O23" s="113"/>
      <c r="P23" s="107"/>
      <c r="Q23" s="113"/>
      <c r="R23" s="113"/>
      <c r="S23" s="113"/>
      <c r="T23" s="113"/>
      <c r="U23" s="113"/>
      <c r="V23" s="113"/>
      <c r="W23" s="113"/>
      <c r="X23" s="113"/>
      <c r="Y23" s="113"/>
      <c r="Z23" s="113"/>
      <c r="AA23" s="113"/>
      <c r="AB23" s="113"/>
      <c r="AC23" s="113"/>
      <c r="AD23" s="113"/>
      <c r="AE23" s="113"/>
      <c r="AF23" s="113"/>
      <c r="AG23" s="113"/>
      <c r="AH23" s="113"/>
      <c r="AI23" s="113"/>
      <c r="AJ23" s="113"/>
      <c r="AK23" s="113"/>
      <c r="AL23" s="113"/>
      <c r="AM23" s="113"/>
      <c r="AN23" s="113"/>
      <c r="AO23" s="113"/>
      <c r="AP23" s="113"/>
      <c r="AQ23" s="113"/>
      <c r="AR23" s="113"/>
      <c r="AS23" s="113"/>
      <c r="AT23" s="113"/>
      <c r="AU23" s="113"/>
      <c r="AV23" s="113"/>
      <c r="AW23" s="113"/>
      <c r="AX23" s="113"/>
      <c r="AY23" s="113"/>
      <c r="AZ23" s="113"/>
    </row>
    <row r="24" spans="1:52" ht="15.75" x14ac:dyDescent="0.25">
      <c r="A24" s="43" t="s">
        <v>310</v>
      </c>
      <c r="B24" s="147"/>
      <c r="C24" s="22" t="s">
        <v>295</v>
      </c>
      <c r="D24" s="23" t="s">
        <v>339</v>
      </c>
      <c r="E24" s="24"/>
      <c r="F24" s="25"/>
      <c r="G24" s="26" t="s">
        <v>310</v>
      </c>
      <c r="H24" s="27">
        <v>0</v>
      </c>
      <c r="I24" s="28">
        <v>75.900000000000006</v>
      </c>
      <c r="J24" s="19" t="s">
        <v>310</v>
      </c>
      <c r="K24" s="20"/>
      <c r="L24" s="21">
        <v>5191</v>
      </c>
      <c r="M24" s="120">
        <v>598</v>
      </c>
    </row>
    <row r="25" spans="1:52" ht="15.75" x14ac:dyDescent="0.25">
      <c r="A25" s="43" t="s">
        <v>310</v>
      </c>
      <c r="B25" s="147"/>
      <c r="C25" s="22" t="s">
        <v>295</v>
      </c>
      <c r="D25" s="23" t="s">
        <v>340</v>
      </c>
      <c r="E25" s="24"/>
      <c r="F25" s="25"/>
      <c r="G25" s="26" t="s">
        <v>310</v>
      </c>
      <c r="H25" s="27">
        <v>0</v>
      </c>
      <c r="I25" s="28">
        <v>75.900000000000006</v>
      </c>
      <c r="J25" s="19" t="s">
        <v>310</v>
      </c>
      <c r="K25" s="20"/>
      <c r="L25" s="21">
        <v>5191</v>
      </c>
      <c r="M25" s="120">
        <v>600</v>
      </c>
    </row>
    <row r="26" spans="1:52" ht="15.75" x14ac:dyDescent="0.25">
      <c r="A26" s="43" t="s">
        <v>37</v>
      </c>
      <c r="B26" s="40" t="s">
        <v>37</v>
      </c>
      <c r="C26" s="22">
        <v>0</v>
      </c>
      <c r="D26" s="23" t="s">
        <v>341</v>
      </c>
      <c r="E26" s="24"/>
      <c r="F26" s="25"/>
      <c r="G26" s="26" t="s">
        <v>310</v>
      </c>
      <c r="H26" s="27">
        <v>0</v>
      </c>
      <c r="I26" s="28" t="s">
        <v>37</v>
      </c>
      <c r="J26" s="19" t="s">
        <v>310</v>
      </c>
      <c r="K26" s="20"/>
      <c r="L26" s="21">
        <v>2</v>
      </c>
      <c r="M26" s="120"/>
    </row>
    <row r="27" spans="1:52" ht="15.75" x14ac:dyDescent="0.25">
      <c r="A27" s="43" t="s">
        <v>310</v>
      </c>
      <c r="B27" s="147"/>
      <c r="C27" s="22">
        <v>0.5</v>
      </c>
      <c r="D27" s="23" t="s">
        <v>342</v>
      </c>
      <c r="E27" s="24" t="s">
        <v>311</v>
      </c>
      <c r="F27" s="25"/>
      <c r="G27" s="26" t="s">
        <v>310</v>
      </c>
      <c r="H27" s="27">
        <v>0</v>
      </c>
      <c r="I27" s="28">
        <v>1.43</v>
      </c>
      <c r="J27" s="19" t="s">
        <v>310</v>
      </c>
      <c r="K27" s="20"/>
      <c r="L27" s="21">
        <v>808569</v>
      </c>
      <c r="M27" s="120"/>
    </row>
    <row r="28" spans="1:52" s="119" customFormat="1" ht="15.75" x14ac:dyDescent="0.25">
      <c r="A28" s="43" t="s">
        <v>310</v>
      </c>
      <c r="B28" s="147"/>
      <c r="C28" s="29">
        <v>0.33</v>
      </c>
      <c r="D28" s="23" t="s">
        <v>343</v>
      </c>
      <c r="E28" s="24" t="s">
        <v>311</v>
      </c>
      <c r="F28" s="25"/>
      <c r="G28" s="26" t="s">
        <v>310</v>
      </c>
      <c r="H28" s="27">
        <v>0</v>
      </c>
      <c r="I28" s="28">
        <v>1.38</v>
      </c>
      <c r="J28" s="19" t="s">
        <v>310</v>
      </c>
      <c r="K28" s="20"/>
      <c r="L28" s="21">
        <v>5011636</v>
      </c>
      <c r="M28" s="120"/>
      <c r="N28" s="113"/>
      <c r="O28" s="113"/>
      <c r="P28" s="107"/>
      <c r="Q28" s="113"/>
      <c r="R28" s="113"/>
      <c r="S28" s="113"/>
      <c r="T28" s="113"/>
      <c r="U28" s="113"/>
      <c r="V28" s="113"/>
      <c r="W28" s="113"/>
      <c r="X28" s="113"/>
      <c r="Y28" s="113"/>
      <c r="Z28" s="113"/>
      <c r="AA28" s="113"/>
      <c r="AB28" s="113"/>
      <c r="AC28" s="113"/>
      <c r="AD28" s="113"/>
      <c r="AE28" s="113"/>
      <c r="AF28" s="113"/>
      <c r="AG28" s="113"/>
      <c r="AH28" s="113"/>
      <c r="AI28" s="113"/>
      <c r="AJ28" s="113"/>
      <c r="AK28" s="113"/>
      <c r="AL28" s="113"/>
      <c r="AM28" s="113"/>
      <c r="AN28" s="113"/>
      <c r="AO28" s="113"/>
      <c r="AP28" s="113"/>
      <c r="AQ28" s="113"/>
      <c r="AR28" s="113"/>
      <c r="AS28" s="113"/>
      <c r="AT28" s="113"/>
      <c r="AU28" s="113"/>
      <c r="AV28" s="113"/>
      <c r="AW28" s="113"/>
      <c r="AX28" s="113"/>
      <c r="AY28" s="113"/>
      <c r="AZ28" s="113"/>
    </row>
    <row r="29" spans="1:52" s="119" customFormat="1" ht="15.75" x14ac:dyDescent="0.25">
      <c r="A29" s="43" t="s">
        <v>310</v>
      </c>
      <c r="B29" s="147"/>
      <c r="C29" s="29">
        <v>0.33</v>
      </c>
      <c r="D29" s="23" t="s">
        <v>342</v>
      </c>
      <c r="E29" s="24" t="s">
        <v>311</v>
      </c>
      <c r="F29" s="25"/>
      <c r="G29" s="26" t="s">
        <v>310</v>
      </c>
      <c r="H29" s="27">
        <v>0</v>
      </c>
      <c r="I29" s="28">
        <v>1.1499999999999999</v>
      </c>
      <c r="J29" s="19" t="s">
        <v>310</v>
      </c>
      <c r="K29" s="20"/>
      <c r="L29" s="21">
        <v>2020005320987</v>
      </c>
      <c r="M29" s="120"/>
      <c r="N29" s="113"/>
      <c r="O29" s="113"/>
      <c r="P29" s="107"/>
      <c r="Q29" s="113"/>
      <c r="R29" s="113"/>
      <c r="S29" s="113"/>
      <c r="T29" s="113"/>
      <c r="U29" s="113"/>
      <c r="V29" s="113"/>
      <c r="W29" s="113"/>
      <c r="X29" s="113"/>
      <c r="Y29" s="113"/>
      <c r="Z29" s="113"/>
      <c r="AA29" s="113"/>
      <c r="AB29" s="113"/>
      <c r="AC29" s="113"/>
      <c r="AD29" s="113"/>
      <c r="AE29" s="113"/>
      <c r="AF29" s="113"/>
      <c r="AG29" s="113"/>
      <c r="AH29" s="113"/>
      <c r="AI29" s="113"/>
      <c r="AJ29" s="113"/>
      <c r="AK29" s="113"/>
      <c r="AL29" s="113"/>
      <c r="AM29" s="113"/>
      <c r="AN29" s="113"/>
      <c r="AO29" s="113"/>
      <c r="AP29" s="113"/>
      <c r="AQ29" s="113"/>
      <c r="AR29" s="113"/>
      <c r="AS29" s="113"/>
      <c r="AT29" s="113"/>
      <c r="AU29" s="113"/>
      <c r="AV29" s="113"/>
      <c r="AW29" s="113"/>
      <c r="AX29" s="113"/>
      <c r="AY29" s="113"/>
      <c r="AZ29" s="113"/>
    </row>
    <row r="30" spans="1:52" ht="15.75" x14ac:dyDescent="0.25">
      <c r="A30" s="43" t="s">
        <v>310</v>
      </c>
      <c r="B30" s="147"/>
      <c r="C30" s="29">
        <v>0.33</v>
      </c>
      <c r="D30" s="23" t="s">
        <v>43</v>
      </c>
      <c r="E30" s="24" t="s">
        <v>311</v>
      </c>
      <c r="F30" s="25"/>
      <c r="G30" s="26" t="s">
        <v>310</v>
      </c>
      <c r="H30" s="27">
        <v>0</v>
      </c>
      <c r="I30" s="28">
        <v>1.39</v>
      </c>
      <c r="J30" s="19" t="s">
        <v>310</v>
      </c>
      <c r="K30" s="20"/>
      <c r="L30" s="21">
        <v>2020002471323</v>
      </c>
      <c r="M30" s="120">
        <v>603</v>
      </c>
    </row>
    <row r="31" spans="1:52" ht="15.75" x14ac:dyDescent="0.25">
      <c r="A31" s="43" t="s">
        <v>310</v>
      </c>
      <c r="B31" s="147"/>
      <c r="C31" s="22">
        <v>0.5</v>
      </c>
      <c r="D31" s="23" t="s">
        <v>144</v>
      </c>
      <c r="E31" s="24" t="s">
        <v>311</v>
      </c>
      <c r="F31" s="25"/>
      <c r="G31" s="26" t="s">
        <v>310</v>
      </c>
      <c r="H31" s="27">
        <v>0</v>
      </c>
      <c r="I31" s="28">
        <v>1.44</v>
      </c>
      <c r="J31" s="19" t="s">
        <v>310</v>
      </c>
      <c r="K31" s="20"/>
      <c r="L31" s="21">
        <v>1985351</v>
      </c>
      <c r="M31" s="120">
        <v>604</v>
      </c>
    </row>
    <row r="32" spans="1:52" ht="15.75" x14ac:dyDescent="0.25">
      <c r="A32" s="43" t="s">
        <v>310</v>
      </c>
      <c r="B32" s="147"/>
      <c r="C32" s="22" t="s">
        <v>244</v>
      </c>
      <c r="D32" s="23" t="s">
        <v>98</v>
      </c>
      <c r="E32" s="24" t="s">
        <v>311</v>
      </c>
      <c r="F32" s="25"/>
      <c r="G32" s="26" t="s">
        <v>310</v>
      </c>
      <c r="H32" s="27">
        <v>0</v>
      </c>
      <c r="I32" s="28">
        <v>7.5</v>
      </c>
      <c r="J32" s="19" t="s">
        <v>310</v>
      </c>
      <c r="K32" s="20"/>
      <c r="L32" s="21">
        <v>7945472</v>
      </c>
      <c r="M32" s="120">
        <v>605</v>
      </c>
      <c r="O32" s="113"/>
      <c r="P32" s="107"/>
      <c r="Q32" s="113"/>
      <c r="R32" s="113"/>
    </row>
    <row r="33" spans="1:52" ht="15.75" x14ac:dyDescent="0.25">
      <c r="A33" s="43" t="s">
        <v>37</v>
      </c>
      <c r="B33" s="40" t="s">
        <v>37</v>
      </c>
      <c r="C33" s="22">
        <v>0</v>
      </c>
      <c r="D33" s="23" t="s">
        <v>288</v>
      </c>
      <c r="E33" s="24"/>
      <c r="F33" s="25"/>
      <c r="G33" s="26" t="s">
        <v>310</v>
      </c>
      <c r="H33" s="27">
        <v>0</v>
      </c>
      <c r="I33" s="28" t="s">
        <v>37</v>
      </c>
      <c r="J33" s="19" t="s">
        <v>310</v>
      </c>
      <c r="K33" s="20"/>
      <c r="L33" s="21" t="s">
        <v>287</v>
      </c>
      <c r="M33" s="120"/>
      <c r="O33" s="113"/>
      <c r="P33" s="107"/>
      <c r="Q33" s="113"/>
      <c r="R33" s="113"/>
    </row>
    <row r="34" spans="1:52" s="119" customFormat="1" ht="15.75" x14ac:dyDescent="0.25">
      <c r="A34" s="43" t="s">
        <v>310</v>
      </c>
      <c r="B34" s="147"/>
      <c r="C34" s="22">
        <v>0.7</v>
      </c>
      <c r="D34" s="23" t="s">
        <v>80</v>
      </c>
      <c r="E34" s="24" t="s">
        <v>311</v>
      </c>
      <c r="F34" s="25"/>
      <c r="G34" s="26" t="s">
        <v>310</v>
      </c>
      <c r="H34" s="27">
        <v>0</v>
      </c>
      <c r="I34" s="28">
        <v>4.99</v>
      </c>
      <c r="J34" s="19" t="s">
        <v>310</v>
      </c>
      <c r="K34" s="20"/>
      <c r="L34" s="21">
        <v>4316107</v>
      </c>
      <c r="M34" s="120">
        <v>606</v>
      </c>
      <c r="N34" s="113"/>
      <c r="O34" s="113"/>
      <c r="P34" s="107"/>
      <c r="Q34" s="113"/>
      <c r="R34" s="113"/>
      <c r="S34" s="113"/>
      <c r="T34" s="113"/>
      <c r="U34" s="113"/>
      <c r="V34" s="113"/>
      <c r="W34" s="113"/>
      <c r="X34" s="113"/>
      <c r="Y34" s="113"/>
      <c r="Z34" s="113"/>
      <c r="AA34" s="113"/>
      <c r="AB34" s="113"/>
      <c r="AC34" s="113"/>
      <c r="AD34" s="113"/>
      <c r="AE34" s="113"/>
      <c r="AF34" s="113"/>
      <c r="AG34" s="113"/>
      <c r="AH34" s="113"/>
      <c r="AI34" s="113"/>
      <c r="AJ34" s="113"/>
      <c r="AK34" s="113"/>
      <c r="AL34" s="113"/>
      <c r="AM34" s="113"/>
      <c r="AN34" s="113"/>
      <c r="AO34" s="113"/>
      <c r="AP34" s="113"/>
      <c r="AQ34" s="113"/>
      <c r="AR34" s="113"/>
      <c r="AS34" s="113"/>
      <c r="AT34" s="113"/>
      <c r="AU34" s="113"/>
      <c r="AV34" s="113"/>
      <c r="AW34" s="113"/>
      <c r="AX34" s="113"/>
      <c r="AY34" s="113"/>
      <c r="AZ34" s="113"/>
    </row>
    <row r="35" spans="1:52" s="119" customFormat="1" ht="15.75" x14ac:dyDescent="0.25">
      <c r="A35" s="43" t="s">
        <v>310</v>
      </c>
      <c r="B35" s="147"/>
      <c r="C35" s="22">
        <v>0.7</v>
      </c>
      <c r="D35" s="23" t="s">
        <v>217</v>
      </c>
      <c r="E35" s="24" t="s">
        <v>311</v>
      </c>
      <c r="F35" s="25"/>
      <c r="G35" s="26" t="s">
        <v>310</v>
      </c>
      <c r="H35" s="27">
        <v>0</v>
      </c>
      <c r="I35" s="28">
        <v>4.99</v>
      </c>
      <c r="J35" s="19" t="s">
        <v>310</v>
      </c>
      <c r="K35" s="20"/>
      <c r="L35" s="21">
        <v>4316077</v>
      </c>
      <c r="M35" s="120">
        <v>607</v>
      </c>
      <c r="N35" s="113"/>
      <c r="O35" s="113"/>
      <c r="P35" s="107"/>
      <c r="Q35" s="113"/>
      <c r="R35" s="113"/>
      <c r="S35" s="113"/>
      <c r="T35" s="113"/>
      <c r="U35" s="113"/>
      <c r="V35" s="113"/>
      <c r="W35" s="113"/>
      <c r="X35" s="113"/>
      <c r="Y35" s="113"/>
      <c r="Z35" s="113"/>
      <c r="AA35" s="113"/>
      <c r="AB35" s="113"/>
      <c r="AC35" s="113"/>
      <c r="AD35" s="113"/>
      <c r="AE35" s="113"/>
      <c r="AF35" s="113"/>
      <c r="AG35" s="113"/>
      <c r="AH35" s="113"/>
      <c r="AI35" s="113"/>
      <c r="AJ35" s="113"/>
      <c r="AK35" s="113"/>
      <c r="AL35" s="113"/>
      <c r="AM35" s="113"/>
      <c r="AN35" s="113"/>
      <c r="AO35" s="113"/>
      <c r="AP35" s="113"/>
      <c r="AQ35" s="113"/>
      <c r="AR35" s="113"/>
      <c r="AS35" s="113"/>
      <c r="AT35" s="113"/>
      <c r="AU35" s="113"/>
      <c r="AV35" s="113"/>
      <c r="AW35" s="113"/>
      <c r="AX35" s="113"/>
      <c r="AY35" s="113"/>
      <c r="AZ35" s="113"/>
    </row>
    <row r="36" spans="1:52" s="119" customFormat="1" ht="15.75" x14ac:dyDescent="0.25">
      <c r="A36" s="43" t="s">
        <v>310</v>
      </c>
      <c r="B36" s="147"/>
      <c r="C36" s="22">
        <v>1</v>
      </c>
      <c r="D36" s="23" t="s">
        <v>205</v>
      </c>
      <c r="E36" s="24" t="s">
        <v>311</v>
      </c>
      <c r="F36" s="25"/>
      <c r="G36" s="26" t="s">
        <v>310</v>
      </c>
      <c r="H36" s="27">
        <v>0</v>
      </c>
      <c r="I36" s="28">
        <v>2.99</v>
      </c>
      <c r="J36" s="19" t="s">
        <v>310</v>
      </c>
      <c r="K36" s="20"/>
      <c r="L36" s="21">
        <v>1036879</v>
      </c>
      <c r="M36" s="120">
        <v>608</v>
      </c>
      <c r="N36" s="113"/>
      <c r="O36" s="113"/>
      <c r="P36" s="107"/>
      <c r="Q36" s="113"/>
      <c r="R36" s="113"/>
      <c r="S36" s="113"/>
      <c r="T36" s="113"/>
      <c r="U36" s="113"/>
      <c r="V36" s="113"/>
      <c r="W36" s="113"/>
      <c r="X36" s="113"/>
      <c r="Y36" s="113"/>
      <c r="Z36" s="113"/>
      <c r="AA36" s="113"/>
      <c r="AB36" s="113"/>
      <c r="AC36" s="113"/>
      <c r="AD36" s="113"/>
      <c r="AE36" s="113"/>
      <c r="AF36" s="113"/>
      <c r="AG36" s="113"/>
      <c r="AH36" s="113"/>
      <c r="AI36" s="113"/>
      <c r="AJ36" s="113"/>
      <c r="AK36" s="113"/>
      <c r="AL36" s="113"/>
      <c r="AM36" s="113"/>
      <c r="AN36" s="113"/>
      <c r="AO36" s="113"/>
      <c r="AP36" s="113"/>
      <c r="AQ36" s="113"/>
      <c r="AR36" s="113"/>
      <c r="AS36" s="113"/>
      <c r="AT36" s="113"/>
      <c r="AU36" s="113"/>
      <c r="AV36" s="113"/>
      <c r="AW36" s="113"/>
      <c r="AX36" s="113"/>
      <c r="AY36" s="113"/>
      <c r="AZ36" s="113"/>
    </row>
    <row r="37" spans="1:52" s="119" customFormat="1" ht="15.75" x14ac:dyDescent="0.25">
      <c r="A37" s="43" t="s">
        <v>310</v>
      </c>
      <c r="B37" s="147"/>
      <c r="C37" s="22">
        <v>1</v>
      </c>
      <c r="D37" s="23" t="s">
        <v>94</v>
      </c>
      <c r="E37" s="24" t="s">
        <v>311</v>
      </c>
      <c r="F37" s="25"/>
      <c r="G37" s="26" t="s">
        <v>310</v>
      </c>
      <c r="H37" s="27">
        <v>0</v>
      </c>
      <c r="I37" s="28">
        <v>6.49</v>
      </c>
      <c r="J37" s="19" t="s">
        <v>310</v>
      </c>
      <c r="K37" s="20"/>
      <c r="L37" s="21">
        <v>2015001946736</v>
      </c>
      <c r="M37" s="120">
        <v>609</v>
      </c>
      <c r="N37" s="113"/>
      <c r="O37" s="113"/>
      <c r="P37" s="107"/>
      <c r="Q37" s="113"/>
      <c r="R37" s="113"/>
      <c r="S37" s="113"/>
      <c r="T37" s="113"/>
      <c r="U37" s="113"/>
      <c r="V37" s="113"/>
      <c r="W37" s="113"/>
      <c r="X37" s="113"/>
      <c r="Y37" s="113"/>
      <c r="Z37" s="113"/>
      <c r="AA37" s="113"/>
      <c r="AB37" s="113"/>
      <c r="AC37" s="113"/>
      <c r="AD37" s="113"/>
      <c r="AE37" s="113"/>
      <c r="AF37" s="113"/>
      <c r="AG37" s="113"/>
      <c r="AH37" s="113"/>
      <c r="AI37" s="113"/>
      <c r="AJ37" s="113"/>
      <c r="AK37" s="113"/>
      <c r="AL37" s="113"/>
      <c r="AM37" s="113"/>
      <c r="AN37" s="113"/>
      <c r="AO37" s="113"/>
      <c r="AP37" s="113"/>
      <c r="AQ37" s="113"/>
      <c r="AR37" s="113"/>
      <c r="AS37" s="113"/>
      <c r="AT37" s="113"/>
      <c r="AU37" s="113"/>
      <c r="AV37" s="113"/>
      <c r="AW37" s="113"/>
      <c r="AX37" s="113"/>
      <c r="AY37" s="113"/>
      <c r="AZ37" s="113"/>
    </row>
    <row r="38" spans="1:52" s="119" customFormat="1" ht="15.75" x14ac:dyDescent="0.25">
      <c r="A38" s="43" t="s">
        <v>310</v>
      </c>
      <c r="B38" s="147"/>
      <c r="C38" s="22">
        <v>0.7</v>
      </c>
      <c r="D38" s="23" t="s">
        <v>204</v>
      </c>
      <c r="E38" s="24" t="s">
        <v>311</v>
      </c>
      <c r="F38" s="25"/>
      <c r="G38" s="26" t="s">
        <v>310</v>
      </c>
      <c r="H38" s="27">
        <v>0</v>
      </c>
      <c r="I38" s="28">
        <v>2.59</v>
      </c>
      <c r="J38" s="19" t="s">
        <v>310</v>
      </c>
      <c r="K38" s="20"/>
      <c r="L38" s="21">
        <v>2584232</v>
      </c>
      <c r="M38" s="120">
        <v>610</v>
      </c>
      <c r="N38" s="113"/>
      <c r="O38" s="113"/>
      <c r="P38" s="107"/>
      <c r="Q38" s="113"/>
      <c r="R38" s="113"/>
      <c r="S38" s="113"/>
      <c r="T38" s="113"/>
      <c r="U38" s="113"/>
      <c r="V38" s="113"/>
      <c r="W38" s="113"/>
      <c r="X38" s="113"/>
      <c r="Y38" s="113"/>
      <c r="Z38" s="113"/>
      <c r="AA38" s="113"/>
      <c r="AB38" s="113"/>
      <c r="AC38" s="113"/>
      <c r="AD38" s="113"/>
      <c r="AE38" s="113"/>
      <c r="AF38" s="113"/>
      <c r="AG38" s="113"/>
      <c r="AH38" s="113"/>
      <c r="AI38" s="113"/>
      <c r="AJ38" s="113"/>
      <c r="AK38" s="113"/>
      <c r="AL38" s="113"/>
      <c r="AM38" s="113"/>
      <c r="AN38" s="113"/>
      <c r="AO38" s="113"/>
      <c r="AP38" s="113"/>
      <c r="AQ38" s="113"/>
      <c r="AR38" s="113"/>
      <c r="AS38" s="113"/>
      <c r="AT38" s="113"/>
      <c r="AU38" s="113"/>
      <c r="AV38" s="113"/>
      <c r="AW38" s="113"/>
      <c r="AX38" s="113"/>
      <c r="AY38" s="113"/>
      <c r="AZ38" s="113"/>
    </row>
    <row r="39" spans="1:52" s="119" customFormat="1" ht="15.75" x14ac:dyDescent="0.25">
      <c r="A39" s="43" t="s">
        <v>310</v>
      </c>
      <c r="B39" s="147"/>
      <c r="C39" s="22">
        <v>0.7</v>
      </c>
      <c r="D39" s="23" t="s">
        <v>145</v>
      </c>
      <c r="E39" s="24" t="s">
        <v>311</v>
      </c>
      <c r="F39" s="25"/>
      <c r="G39" s="26" t="s">
        <v>310</v>
      </c>
      <c r="H39" s="27">
        <v>0</v>
      </c>
      <c r="I39" s="28">
        <v>4.99</v>
      </c>
      <c r="J39" s="19" t="s">
        <v>310</v>
      </c>
      <c r="K39" s="20"/>
      <c r="L39" s="21">
        <v>2020002345198</v>
      </c>
      <c r="M39" s="120">
        <v>611</v>
      </c>
      <c r="N39" s="113"/>
      <c r="O39" s="113"/>
      <c r="P39" s="107"/>
      <c r="Q39" s="113"/>
      <c r="R39" s="113"/>
      <c r="S39" s="113"/>
      <c r="T39" s="113"/>
      <c r="U39" s="113"/>
      <c r="V39" s="113"/>
      <c r="W39" s="113"/>
      <c r="X39" s="113"/>
      <c r="Y39" s="113"/>
      <c r="Z39" s="113"/>
      <c r="AA39" s="113"/>
      <c r="AB39" s="113"/>
      <c r="AC39" s="113"/>
      <c r="AD39" s="113"/>
      <c r="AE39" s="113"/>
      <c r="AF39" s="113"/>
      <c r="AG39" s="113"/>
      <c r="AH39" s="113"/>
      <c r="AI39" s="113"/>
      <c r="AJ39" s="113"/>
      <c r="AK39" s="113"/>
      <c r="AL39" s="113"/>
      <c r="AM39" s="113"/>
      <c r="AN39" s="113"/>
      <c r="AO39" s="113"/>
      <c r="AP39" s="113"/>
      <c r="AQ39" s="113"/>
      <c r="AR39" s="113"/>
      <c r="AS39" s="113"/>
      <c r="AT39" s="113"/>
      <c r="AU39" s="113"/>
      <c r="AV39" s="113"/>
      <c r="AW39" s="113"/>
      <c r="AX39" s="113"/>
      <c r="AY39" s="113"/>
      <c r="AZ39" s="113"/>
    </row>
    <row r="40" spans="1:52" s="119" customFormat="1" ht="15.75" x14ac:dyDescent="0.25">
      <c r="A40" s="43" t="s">
        <v>310</v>
      </c>
      <c r="B40" s="147"/>
      <c r="C40" s="22">
        <v>0.7</v>
      </c>
      <c r="D40" s="23" t="s">
        <v>106</v>
      </c>
      <c r="E40" s="24" t="s">
        <v>311</v>
      </c>
      <c r="F40" s="25"/>
      <c r="G40" s="26" t="s">
        <v>310</v>
      </c>
      <c r="H40" s="27">
        <v>0</v>
      </c>
      <c r="I40" s="28">
        <v>5.49</v>
      </c>
      <c r="J40" s="19" t="s">
        <v>310</v>
      </c>
      <c r="K40" s="20"/>
      <c r="L40" s="21">
        <v>2020000957577</v>
      </c>
      <c r="M40" s="120">
        <v>612</v>
      </c>
      <c r="N40" s="113"/>
      <c r="O40" s="113"/>
      <c r="P40" s="107"/>
      <c r="Q40" s="113"/>
      <c r="R40" s="113"/>
      <c r="S40" s="113"/>
      <c r="T40" s="113"/>
      <c r="U40" s="113"/>
      <c r="V40" s="113"/>
      <c r="W40" s="113"/>
      <c r="X40" s="113"/>
      <c r="Y40" s="113"/>
      <c r="Z40" s="113"/>
      <c r="AA40" s="113"/>
      <c r="AB40" s="113"/>
      <c r="AC40" s="113"/>
      <c r="AD40" s="113"/>
      <c r="AE40" s="113"/>
      <c r="AF40" s="113"/>
      <c r="AG40" s="113"/>
      <c r="AH40" s="113"/>
      <c r="AI40" s="113"/>
      <c r="AJ40" s="113"/>
      <c r="AK40" s="113"/>
      <c r="AL40" s="113"/>
      <c r="AM40" s="113"/>
      <c r="AN40" s="113"/>
      <c r="AO40" s="113"/>
      <c r="AP40" s="113"/>
      <c r="AQ40" s="113"/>
      <c r="AR40" s="113"/>
      <c r="AS40" s="113"/>
      <c r="AT40" s="113"/>
      <c r="AU40" s="113"/>
      <c r="AV40" s="113"/>
      <c r="AW40" s="113"/>
      <c r="AX40" s="113"/>
      <c r="AY40" s="113"/>
      <c r="AZ40" s="113"/>
    </row>
    <row r="41" spans="1:52" s="119" customFormat="1" ht="15.75" x14ac:dyDescent="0.25">
      <c r="A41" s="43" t="s">
        <v>310</v>
      </c>
      <c r="B41" s="147"/>
      <c r="C41" s="22">
        <v>1</v>
      </c>
      <c r="D41" s="23" t="s">
        <v>93</v>
      </c>
      <c r="E41" s="24" t="s">
        <v>311</v>
      </c>
      <c r="F41" s="25"/>
      <c r="G41" s="26" t="s">
        <v>310</v>
      </c>
      <c r="H41" s="27">
        <v>0</v>
      </c>
      <c r="I41" s="28">
        <v>6.89</v>
      </c>
      <c r="J41" s="19" t="s">
        <v>310</v>
      </c>
      <c r="K41" s="20"/>
      <c r="L41" s="21">
        <v>2015001937185</v>
      </c>
      <c r="M41" s="120">
        <v>613</v>
      </c>
      <c r="N41" s="113"/>
      <c r="O41" s="113"/>
      <c r="P41" s="107"/>
      <c r="Q41" s="113"/>
      <c r="R41" s="113"/>
      <c r="S41" s="113"/>
      <c r="T41" s="113"/>
      <c r="U41" s="113"/>
      <c r="V41" s="113"/>
      <c r="W41" s="113"/>
      <c r="X41" s="113"/>
      <c r="Y41" s="113"/>
      <c r="Z41" s="113"/>
      <c r="AA41" s="113"/>
      <c r="AB41" s="113"/>
      <c r="AC41" s="113"/>
      <c r="AD41" s="113"/>
      <c r="AE41" s="113"/>
      <c r="AF41" s="113"/>
      <c r="AG41" s="113"/>
      <c r="AH41" s="113"/>
      <c r="AI41" s="113"/>
      <c r="AJ41" s="113"/>
      <c r="AK41" s="113"/>
      <c r="AL41" s="113"/>
      <c r="AM41" s="113"/>
      <c r="AN41" s="113"/>
      <c r="AO41" s="113"/>
      <c r="AP41" s="113"/>
      <c r="AQ41" s="113"/>
      <c r="AR41" s="113"/>
      <c r="AS41" s="113"/>
      <c r="AT41" s="113"/>
      <c r="AU41" s="113"/>
      <c r="AV41" s="113"/>
      <c r="AW41" s="113"/>
      <c r="AX41" s="113"/>
      <c r="AY41" s="113"/>
      <c r="AZ41" s="113"/>
    </row>
    <row r="42" spans="1:52" s="119" customFormat="1" ht="15.75" x14ac:dyDescent="0.25">
      <c r="A42" s="43" t="s">
        <v>310</v>
      </c>
      <c r="B42" s="147"/>
      <c r="C42" s="22">
        <v>0.7</v>
      </c>
      <c r="D42" s="23" t="s">
        <v>275</v>
      </c>
      <c r="E42" s="24" t="s">
        <v>311</v>
      </c>
      <c r="F42" s="25"/>
      <c r="G42" s="26" t="s">
        <v>310</v>
      </c>
      <c r="H42" s="27">
        <v>0</v>
      </c>
      <c r="I42" s="28">
        <v>8.99</v>
      </c>
      <c r="J42" s="19" t="s">
        <v>310</v>
      </c>
      <c r="K42" s="20"/>
      <c r="L42" s="21">
        <v>2015000134509</v>
      </c>
      <c r="M42" s="120">
        <v>614</v>
      </c>
      <c r="N42" s="113"/>
      <c r="O42" s="113"/>
      <c r="P42" s="107"/>
      <c r="Q42" s="113"/>
      <c r="R42" s="113"/>
      <c r="S42" s="113"/>
      <c r="T42" s="113"/>
      <c r="U42" s="113"/>
      <c r="V42" s="113"/>
      <c r="W42" s="113"/>
      <c r="X42" s="113"/>
      <c r="Y42" s="113"/>
      <c r="Z42" s="113"/>
      <c r="AA42" s="113"/>
      <c r="AB42" s="113"/>
      <c r="AC42" s="113"/>
      <c r="AD42" s="113"/>
      <c r="AE42" s="113"/>
      <c r="AF42" s="113"/>
      <c r="AG42" s="113"/>
      <c r="AH42" s="113"/>
      <c r="AI42" s="113"/>
      <c r="AJ42" s="113"/>
      <c r="AK42" s="113"/>
      <c r="AL42" s="113"/>
      <c r="AM42" s="113"/>
      <c r="AN42" s="113"/>
      <c r="AO42" s="113"/>
      <c r="AP42" s="113"/>
      <c r="AQ42" s="113"/>
      <c r="AR42" s="113"/>
      <c r="AS42" s="113"/>
      <c r="AT42" s="113"/>
      <c r="AU42" s="113"/>
      <c r="AV42" s="113"/>
      <c r="AW42" s="113"/>
      <c r="AX42" s="113"/>
      <c r="AY42" s="113"/>
      <c r="AZ42" s="113"/>
    </row>
    <row r="43" spans="1:52" s="119" customFormat="1" ht="15.75" x14ac:dyDescent="0.25">
      <c r="A43" s="43" t="s">
        <v>310</v>
      </c>
      <c r="B43" s="147"/>
      <c r="C43" s="22">
        <v>0.7</v>
      </c>
      <c r="D43" s="23" t="s">
        <v>218</v>
      </c>
      <c r="E43" s="24" t="s">
        <v>311</v>
      </c>
      <c r="F43" s="25"/>
      <c r="G43" s="26" t="s">
        <v>310</v>
      </c>
      <c r="H43" s="27">
        <v>0</v>
      </c>
      <c r="I43" s="28">
        <v>9.89</v>
      </c>
      <c r="J43" s="19" t="s">
        <v>310</v>
      </c>
      <c r="K43" s="20"/>
      <c r="L43" s="21">
        <v>2015000919243</v>
      </c>
      <c r="M43" s="120">
        <v>615</v>
      </c>
      <c r="N43" s="113"/>
      <c r="O43" s="113"/>
      <c r="P43" s="107"/>
      <c r="Q43" s="113"/>
      <c r="R43" s="113"/>
      <c r="S43" s="113"/>
      <c r="T43" s="113"/>
      <c r="U43" s="113"/>
      <c r="V43" s="113"/>
      <c r="W43" s="113"/>
      <c r="X43" s="113"/>
      <c r="Y43" s="113"/>
      <c r="Z43" s="113"/>
      <c r="AA43" s="113"/>
      <c r="AB43" s="113"/>
      <c r="AC43" s="113"/>
      <c r="AD43" s="113"/>
      <c r="AE43" s="113"/>
      <c r="AF43" s="113"/>
      <c r="AG43" s="113"/>
      <c r="AH43" s="113"/>
      <c r="AI43" s="113"/>
      <c r="AJ43" s="113"/>
      <c r="AK43" s="113"/>
      <c r="AL43" s="113"/>
      <c r="AM43" s="113"/>
      <c r="AN43" s="113"/>
      <c r="AO43" s="113"/>
      <c r="AP43" s="113"/>
      <c r="AQ43" s="113"/>
      <c r="AR43" s="113"/>
      <c r="AS43" s="113"/>
      <c r="AT43" s="113"/>
      <c r="AU43" s="113"/>
      <c r="AV43" s="113"/>
      <c r="AW43" s="113"/>
      <c r="AX43" s="113"/>
      <c r="AY43" s="113"/>
      <c r="AZ43" s="113"/>
    </row>
    <row r="44" spans="1:52" s="119" customFormat="1" ht="15.75" x14ac:dyDescent="0.25">
      <c r="A44" s="43" t="s">
        <v>310</v>
      </c>
      <c r="B44" s="147"/>
      <c r="C44" s="22">
        <v>0.7</v>
      </c>
      <c r="D44" s="23" t="s">
        <v>147</v>
      </c>
      <c r="E44" s="24" t="s">
        <v>311</v>
      </c>
      <c r="F44" s="25"/>
      <c r="G44" s="26" t="s">
        <v>310</v>
      </c>
      <c r="H44" s="27">
        <v>0</v>
      </c>
      <c r="I44" s="28">
        <v>9.89</v>
      </c>
      <c r="J44" s="19" t="s">
        <v>310</v>
      </c>
      <c r="K44" s="20"/>
      <c r="L44" s="21">
        <v>2015000017567</v>
      </c>
      <c r="M44" s="120">
        <v>616</v>
      </c>
      <c r="N44" s="113"/>
      <c r="O44" s="113"/>
      <c r="P44" s="107"/>
      <c r="Q44" s="113"/>
      <c r="R44" s="113"/>
      <c r="S44" s="113"/>
      <c r="T44" s="113"/>
      <c r="U44" s="113"/>
      <c r="V44" s="113"/>
      <c r="W44" s="113"/>
      <c r="X44" s="113"/>
      <c r="Y44" s="113"/>
      <c r="Z44" s="113"/>
      <c r="AA44" s="113"/>
      <c r="AB44" s="113"/>
      <c r="AC44" s="113"/>
      <c r="AD44" s="113"/>
      <c r="AE44" s="113"/>
      <c r="AF44" s="113"/>
      <c r="AG44" s="113"/>
      <c r="AH44" s="113"/>
      <c r="AI44" s="113"/>
      <c r="AJ44" s="113"/>
      <c r="AK44" s="113"/>
      <c r="AL44" s="113"/>
      <c r="AM44" s="113"/>
      <c r="AN44" s="113"/>
      <c r="AO44" s="113"/>
      <c r="AP44" s="113"/>
      <c r="AQ44" s="113"/>
      <c r="AR44" s="113"/>
      <c r="AS44" s="113"/>
      <c r="AT44" s="113"/>
      <c r="AU44" s="113"/>
      <c r="AV44" s="113"/>
      <c r="AW44" s="113"/>
      <c r="AX44" s="113"/>
      <c r="AY44" s="113"/>
      <c r="AZ44" s="113"/>
    </row>
    <row r="45" spans="1:52" s="119" customFormat="1" ht="15.75" x14ac:dyDescent="0.25">
      <c r="A45" s="43" t="s">
        <v>310</v>
      </c>
      <c r="B45" s="147"/>
      <c r="C45" s="22">
        <v>0.7</v>
      </c>
      <c r="D45" s="23" t="s">
        <v>274</v>
      </c>
      <c r="E45" s="24" t="s">
        <v>311</v>
      </c>
      <c r="F45" s="25"/>
      <c r="G45" s="26" t="s">
        <v>310</v>
      </c>
      <c r="H45" s="27">
        <v>0</v>
      </c>
      <c r="I45" s="28">
        <v>10.49</v>
      </c>
      <c r="J45" s="19" t="s">
        <v>310</v>
      </c>
      <c r="K45" s="20"/>
      <c r="L45" s="21">
        <v>2015001885752</v>
      </c>
      <c r="M45" s="120">
        <v>617</v>
      </c>
      <c r="N45" s="113"/>
      <c r="O45" s="113"/>
      <c r="P45" s="107"/>
      <c r="Q45" s="113"/>
      <c r="R45" s="113"/>
      <c r="S45" s="113"/>
      <c r="T45" s="113"/>
      <c r="U45" s="113"/>
      <c r="V45" s="113"/>
      <c r="W45" s="113"/>
      <c r="X45" s="113"/>
      <c r="Y45" s="113"/>
      <c r="Z45" s="113"/>
      <c r="AA45" s="113"/>
      <c r="AB45" s="113"/>
      <c r="AC45" s="113"/>
      <c r="AD45" s="113"/>
      <c r="AE45" s="113"/>
      <c r="AF45" s="113"/>
      <c r="AG45" s="113"/>
      <c r="AH45" s="113"/>
      <c r="AI45" s="113"/>
      <c r="AJ45" s="113"/>
      <c r="AK45" s="113"/>
      <c r="AL45" s="113"/>
      <c r="AM45" s="113"/>
      <c r="AN45" s="113"/>
      <c r="AO45" s="113"/>
      <c r="AP45" s="113"/>
      <c r="AQ45" s="113"/>
      <c r="AR45" s="113"/>
      <c r="AS45" s="113"/>
      <c r="AT45" s="113"/>
      <c r="AU45" s="113"/>
      <c r="AV45" s="113"/>
      <c r="AW45" s="113"/>
      <c r="AX45" s="113"/>
      <c r="AY45" s="113"/>
      <c r="AZ45" s="113"/>
    </row>
    <row r="46" spans="1:52" s="119" customFormat="1" ht="15.75" x14ac:dyDescent="0.25">
      <c r="A46" s="43" t="s">
        <v>310</v>
      </c>
      <c r="B46" s="147"/>
      <c r="C46" s="22">
        <v>0.7</v>
      </c>
      <c r="D46" s="23" t="s">
        <v>92</v>
      </c>
      <c r="E46" s="24" t="s">
        <v>311</v>
      </c>
      <c r="F46" s="25"/>
      <c r="G46" s="26" t="s">
        <v>310</v>
      </c>
      <c r="H46" s="27">
        <v>0</v>
      </c>
      <c r="I46" s="28">
        <v>8.69</v>
      </c>
      <c r="J46" s="19" t="s">
        <v>310</v>
      </c>
      <c r="K46" s="20"/>
      <c r="L46" s="21">
        <v>2015000017543</v>
      </c>
      <c r="M46" s="120">
        <v>618</v>
      </c>
      <c r="N46" s="113"/>
      <c r="O46" s="113"/>
      <c r="P46" s="107"/>
      <c r="Q46" s="113"/>
      <c r="R46" s="113"/>
      <c r="S46" s="113"/>
      <c r="T46" s="113"/>
      <c r="U46" s="113"/>
      <c r="V46" s="113"/>
      <c r="W46" s="113"/>
      <c r="X46" s="113"/>
      <c r="Y46" s="113"/>
      <c r="Z46" s="113"/>
      <c r="AA46" s="113"/>
      <c r="AB46" s="113"/>
      <c r="AC46" s="113"/>
      <c r="AD46" s="113"/>
      <c r="AE46" s="113"/>
      <c r="AF46" s="113"/>
      <c r="AG46" s="113"/>
      <c r="AH46" s="113"/>
      <c r="AI46" s="113"/>
      <c r="AJ46" s="113"/>
      <c r="AK46" s="113"/>
      <c r="AL46" s="113"/>
      <c r="AM46" s="113"/>
      <c r="AN46" s="113"/>
      <c r="AO46" s="113"/>
      <c r="AP46" s="113"/>
      <c r="AQ46" s="113"/>
      <c r="AR46" s="113"/>
      <c r="AS46" s="113"/>
      <c r="AT46" s="113"/>
      <c r="AU46" s="113"/>
      <c r="AV46" s="113"/>
      <c r="AW46" s="113"/>
      <c r="AX46" s="113"/>
      <c r="AY46" s="113"/>
      <c r="AZ46" s="113"/>
    </row>
    <row r="47" spans="1:52" s="119" customFormat="1" ht="15.75" x14ac:dyDescent="0.25">
      <c r="A47" s="43" t="s">
        <v>310</v>
      </c>
      <c r="B47" s="147"/>
      <c r="C47" s="22">
        <v>1</v>
      </c>
      <c r="D47" s="23" t="s">
        <v>56</v>
      </c>
      <c r="E47" s="24" t="s">
        <v>311</v>
      </c>
      <c r="F47" s="25"/>
      <c r="G47" s="26" t="s">
        <v>310</v>
      </c>
      <c r="H47" s="27">
        <v>0</v>
      </c>
      <c r="I47" s="28">
        <v>11.69</v>
      </c>
      <c r="J47" s="19" t="s">
        <v>310</v>
      </c>
      <c r="K47" s="20"/>
      <c r="L47" s="21">
        <v>2015002080804</v>
      </c>
      <c r="M47" s="120">
        <v>619</v>
      </c>
      <c r="N47" s="113"/>
      <c r="O47" s="57"/>
      <c r="P47" s="58"/>
      <c r="Q47" s="57"/>
      <c r="R47" s="57"/>
      <c r="S47" s="113"/>
      <c r="T47" s="113"/>
      <c r="U47" s="113"/>
      <c r="V47" s="113"/>
      <c r="W47" s="113"/>
      <c r="X47" s="113"/>
      <c r="Y47" s="113"/>
      <c r="Z47" s="113"/>
      <c r="AA47" s="113"/>
      <c r="AB47" s="113"/>
      <c r="AC47" s="113"/>
      <c r="AD47" s="113"/>
      <c r="AE47" s="113"/>
      <c r="AF47" s="113"/>
      <c r="AG47" s="113"/>
      <c r="AH47" s="113"/>
      <c r="AI47" s="113"/>
      <c r="AJ47" s="113"/>
      <c r="AK47" s="113"/>
      <c r="AL47" s="113"/>
      <c r="AM47" s="113"/>
      <c r="AN47" s="113"/>
      <c r="AO47" s="113"/>
      <c r="AP47" s="113"/>
      <c r="AQ47" s="113"/>
      <c r="AR47" s="113"/>
      <c r="AS47" s="113"/>
      <c r="AT47" s="113"/>
      <c r="AU47" s="113"/>
      <c r="AV47" s="113"/>
      <c r="AW47" s="113"/>
      <c r="AX47" s="113"/>
      <c r="AY47" s="113"/>
      <c r="AZ47" s="113"/>
    </row>
    <row r="48" spans="1:52" ht="15.75" x14ac:dyDescent="0.25">
      <c r="A48" s="43" t="s">
        <v>310</v>
      </c>
      <c r="B48" s="147"/>
      <c r="C48" s="29">
        <v>0.2</v>
      </c>
      <c r="D48" s="23" t="s">
        <v>57</v>
      </c>
      <c r="E48" s="24" t="s">
        <v>311</v>
      </c>
      <c r="F48" s="25"/>
      <c r="G48" s="26" t="s">
        <v>310</v>
      </c>
      <c r="H48" s="27">
        <v>0</v>
      </c>
      <c r="I48" s="28">
        <v>2.59</v>
      </c>
      <c r="J48" s="19" t="s">
        <v>310</v>
      </c>
      <c r="K48" s="20"/>
      <c r="L48" s="21">
        <v>2015002080811</v>
      </c>
      <c r="M48" s="120">
        <v>620</v>
      </c>
    </row>
    <row r="49" spans="1:52" ht="15.75" x14ac:dyDescent="0.25">
      <c r="A49" s="43" t="s">
        <v>310</v>
      </c>
      <c r="B49" s="147"/>
      <c r="C49" s="29">
        <v>0.27</v>
      </c>
      <c r="D49" s="23" t="s">
        <v>58</v>
      </c>
      <c r="E49" s="24" t="s">
        <v>311</v>
      </c>
      <c r="F49" s="25"/>
      <c r="G49" s="26" t="s">
        <v>310</v>
      </c>
      <c r="H49" s="27">
        <v>0</v>
      </c>
      <c r="I49" s="28">
        <v>2.29</v>
      </c>
      <c r="J49" s="19" t="s">
        <v>310</v>
      </c>
      <c r="K49" s="20"/>
      <c r="L49" s="21">
        <v>2015002190275</v>
      </c>
      <c r="M49" s="120">
        <v>621</v>
      </c>
    </row>
    <row r="50" spans="1:52" ht="15.75" x14ac:dyDescent="0.25">
      <c r="A50" s="43" t="s">
        <v>310</v>
      </c>
      <c r="B50" s="147"/>
      <c r="C50" s="29">
        <v>0.27</v>
      </c>
      <c r="D50" s="23" t="s">
        <v>225</v>
      </c>
      <c r="E50" s="24" t="s">
        <v>311</v>
      </c>
      <c r="F50" s="25"/>
      <c r="G50" s="26" t="s">
        <v>310</v>
      </c>
      <c r="H50" s="27">
        <v>0</v>
      </c>
      <c r="I50" s="28">
        <v>2.29</v>
      </c>
      <c r="J50" s="19" t="s">
        <v>310</v>
      </c>
      <c r="K50" s="20"/>
      <c r="L50" s="21">
        <v>2015002073905</v>
      </c>
      <c r="M50" s="120">
        <v>622</v>
      </c>
    </row>
    <row r="51" spans="1:52" ht="15.75" x14ac:dyDescent="0.25">
      <c r="A51" s="43" t="s">
        <v>310</v>
      </c>
      <c r="B51" s="147"/>
      <c r="C51" s="29">
        <v>0.33</v>
      </c>
      <c r="D51" s="23" t="s">
        <v>344</v>
      </c>
      <c r="E51" s="24" t="s">
        <v>311</v>
      </c>
      <c r="F51" s="25"/>
      <c r="G51" s="26" t="s">
        <v>310</v>
      </c>
      <c r="H51" s="27">
        <v>0</v>
      </c>
      <c r="I51" s="28">
        <v>1.69</v>
      </c>
      <c r="J51" s="19" t="s">
        <v>310</v>
      </c>
      <c r="K51" s="20"/>
      <c r="L51" s="21">
        <v>2020003766510</v>
      </c>
      <c r="M51" s="120">
        <v>630</v>
      </c>
    </row>
    <row r="52" spans="1:52" ht="15.75" x14ac:dyDescent="0.25">
      <c r="A52" s="43" t="s">
        <v>310</v>
      </c>
      <c r="B52" s="147"/>
      <c r="C52" s="29">
        <v>0.33</v>
      </c>
      <c r="D52" s="23" t="s">
        <v>345</v>
      </c>
      <c r="E52" s="24" t="s">
        <v>311</v>
      </c>
      <c r="F52" s="25"/>
      <c r="G52" s="26" t="s">
        <v>310</v>
      </c>
      <c r="H52" s="27">
        <v>0</v>
      </c>
      <c r="I52" s="28">
        <v>1.69</v>
      </c>
      <c r="J52" s="19" t="s">
        <v>310</v>
      </c>
      <c r="K52" s="20"/>
      <c r="L52" s="21">
        <v>2020003767470</v>
      </c>
      <c r="M52" s="120">
        <v>636</v>
      </c>
    </row>
    <row r="53" spans="1:52" ht="15.75" x14ac:dyDescent="0.25">
      <c r="A53" s="43" t="s">
        <v>310</v>
      </c>
      <c r="B53" s="147"/>
      <c r="C53" s="22">
        <v>0.7</v>
      </c>
      <c r="D53" s="23" t="s">
        <v>107</v>
      </c>
      <c r="E53" s="24" t="s">
        <v>311</v>
      </c>
      <c r="F53" s="25"/>
      <c r="G53" s="26" t="s">
        <v>310</v>
      </c>
      <c r="H53" s="27">
        <v>0</v>
      </c>
      <c r="I53" s="28">
        <v>16.989999999999998</v>
      </c>
      <c r="J53" s="19" t="s">
        <v>310</v>
      </c>
      <c r="K53" s="20"/>
      <c r="L53" s="21">
        <v>6890407</v>
      </c>
      <c r="M53" s="120">
        <v>637</v>
      </c>
    </row>
    <row r="54" spans="1:52" ht="15.75" x14ac:dyDescent="0.25">
      <c r="A54" s="43" t="s">
        <v>310</v>
      </c>
      <c r="B54" s="147"/>
      <c r="C54" s="22">
        <v>0.7</v>
      </c>
      <c r="D54" s="23" t="s">
        <v>108</v>
      </c>
      <c r="E54" s="24" t="s">
        <v>311</v>
      </c>
      <c r="F54" s="25"/>
      <c r="G54" s="26" t="s">
        <v>310</v>
      </c>
      <c r="H54" s="27">
        <v>0</v>
      </c>
      <c r="I54" s="28">
        <v>16.989999999999998</v>
      </c>
      <c r="J54" s="19" t="s">
        <v>310</v>
      </c>
      <c r="K54" s="20"/>
      <c r="L54" s="21">
        <v>6677190</v>
      </c>
      <c r="M54" s="120"/>
    </row>
    <row r="55" spans="1:52" ht="15.75" x14ac:dyDescent="0.25">
      <c r="A55" s="43" t="s">
        <v>310</v>
      </c>
      <c r="B55" s="147"/>
      <c r="C55" s="22">
        <v>0.7</v>
      </c>
      <c r="D55" s="23" t="s">
        <v>97</v>
      </c>
      <c r="E55" s="24" t="s">
        <v>311</v>
      </c>
      <c r="F55" s="25"/>
      <c r="G55" s="26" t="s">
        <v>310</v>
      </c>
      <c r="H55" s="27">
        <v>0</v>
      </c>
      <c r="I55" s="28">
        <v>7.69</v>
      </c>
      <c r="J55" s="19" t="s">
        <v>310</v>
      </c>
      <c r="K55" s="20"/>
      <c r="L55" s="21">
        <v>217101</v>
      </c>
      <c r="M55" s="120">
        <v>648</v>
      </c>
      <c r="O55" s="113"/>
      <c r="P55" s="107"/>
      <c r="Q55" s="113"/>
      <c r="R55" s="113"/>
    </row>
    <row r="56" spans="1:52" s="119" customFormat="1" ht="15.75" x14ac:dyDescent="0.25">
      <c r="A56" s="43" t="s">
        <v>310</v>
      </c>
      <c r="B56" s="147"/>
      <c r="C56" s="22">
        <v>0.7</v>
      </c>
      <c r="D56" s="23" t="s">
        <v>96</v>
      </c>
      <c r="E56" s="24" t="s">
        <v>311</v>
      </c>
      <c r="F56" s="25"/>
      <c r="G56" s="26" t="s">
        <v>310</v>
      </c>
      <c r="H56" s="27">
        <v>0</v>
      </c>
      <c r="I56" s="28">
        <v>5.99</v>
      </c>
      <c r="J56" s="19" t="s">
        <v>310</v>
      </c>
      <c r="K56" s="20"/>
      <c r="L56" s="21">
        <v>217002</v>
      </c>
      <c r="M56" s="120">
        <v>652</v>
      </c>
      <c r="N56" s="113"/>
      <c r="O56" s="113"/>
      <c r="P56" s="107"/>
      <c r="Q56" s="113"/>
      <c r="R56" s="113"/>
      <c r="S56" s="113"/>
      <c r="T56" s="113"/>
      <c r="U56" s="113"/>
      <c r="V56" s="113"/>
      <c r="W56" s="113"/>
      <c r="X56" s="113"/>
      <c r="Y56" s="113"/>
      <c r="Z56" s="113"/>
      <c r="AA56" s="113"/>
      <c r="AB56" s="113"/>
      <c r="AC56" s="113"/>
      <c r="AD56" s="113"/>
      <c r="AE56" s="113"/>
      <c r="AF56" s="113"/>
      <c r="AG56" s="113"/>
      <c r="AH56" s="113"/>
      <c r="AI56" s="113"/>
      <c r="AJ56" s="113"/>
      <c r="AK56" s="113"/>
      <c r="AL56" s="113"/>
      <c r="AM56" s="113"/>
      <c r="AN56" s="113"/>
      <c r="AO56" s="113"/>
      <c r="AP56" s="113"/>
      <c r="AQ56" s="113"/>
      <c r="AR56" s="113"/>
      <c r="AS56" s="113"/>
      <c r="AT56" s="113"/>
      <c r="AU56" s="113"/>
      <c r="AV56" s="113"/>
      <c r="AW56" s="113"/>
      <c r="AX56" s="113"/>
      <c r="AY56" s="113"/>
      <c r="AZ56" s="113"/>
    </row>
    <row r="57" spans="1:52" s="119" customFormat="1" ht="15.75" x14ac:dyDescent="0.25">
      <c r="A57" s="43" t="s">
        <v>310</v>
      </c>
      <c r="B57" s="147"/>
      <c r="C57" s="22">
        <v>0.7</v>
      </c>
      <c r="D57" s="23" t="s">
        <v>95</v>
      </c>
      <c r="E57" s="24" t="s">
        <v>311</v>
      </c>
      <c r="F57" s="25"/>
      <c r="G57" s="26" t="s">
        <v>310</v>
      </c>
      <c r="H57" s="27">
        <v>0</v>
      </c>
      <c r="I57" s="28">
        <v>8.99</v>
      </c>
      <c r="J57" s="19" t="s">
        <v>310</v>
      </c>
      <c r="K57" s="20"/>
      <c r="L57" s="21">
        <v>6987268</v>
      </c>
      <c r="M57" s="120">
        <v>616</v>
      </c>
      <c r="N57" s="113"/>
      <c r="O57" s="113"/>
      <c r="P57" s="107"/>
      <c r="Q57" s="113"/>
      <c r="R57" s="113"/>
      <c r="S57" s="113"/>
      <c r="T57" s="113"/>
      <c r="U57" s="113"/>
      <c r="V57" s="113"/>
      <c r="W57" s="113"/>
      <c r="X57" s="113"/>
      <c r="Y57" s="113"/>
      <c r="Z57" s="113"/>
      <c r="AA57" s="113"/>
      <c r="AB57" s="113"/>
      <c r="AC57" s="113"/>
      <c r="AD57" s="113"/>
      <c r="AE57" s="113"/>
      <c r="AF57" s="113"/>
      <c r="AG57" s="113"/>
      <c r="AH57" s="113"/>
      <c r="AI57" s="113"/>
      <c r="AJ57" s="113"/>
      <c r="AK57" s="113"/>
      <c r="AL57" s="113"/>
      <c r="AM57" s="113"/>
      <c r="AN57" s="113"/>
      <c r="AO57" s="113"/>
      <c r="AP57" s="113"/>
      <c r="AQ57" s="113"/>
      <c r="AR57" s="113"/>
      <c r="AS57" s="113"/>
      <c r="AT57" s="113"/>
      <c r="AU57" s="113"/>
      <c r="AV57" s="113"/>
      <c r="AW57" s="113"/>
      <c r="AX57" s="113"/>
      <c r="AY57" s="113"/>
      <c r="AZ57" s="113"/>
    </row>
    <row r="58" spans="1:52" s="119" customFormat="1" ht="15.75" x14ac:dyDescent="0.25">
      <c r="A58" s="43" t="s">
        <v>310</v>
      </c>
      <c r="B58" s="147"/>
      <c r="C58" s="22">
        <v>0.7</v>
      </c>
      <c r="D58" s="23" t="s">
        <v>146</v>
      </c>
      <c r="E58" s="24" t="s">
        <v>311</v>
      </c>
      <c r="F58" s="25"/>
      <c r="G58" s="26" t="s">
        <v>310</v>
      </c>
      <c r="H58" s="27">
        <v>0</v>
      </c>
      <c r="I58" s="28">
        <v>2.99</v>
      </c>
      <c r="J58" s="19" t="s">
        <v>310</v>
      </c>
      <c r="K58" s="20"/>
      <c r="L58" s="21">
        <v>4968573</v>
      </c>
      <c r="M58" s="120"/>
      <c r="N58" s="113"/>
      <c r="O58" s="113"/>
      <c r="P58" s="107"/>
      <c r="Q58" s="113"/>
      <c r="R58" s="113"/>
      <c r="S58" s="113"/>
      <c r="T58" s="113"/>
      <c r="U58" s="113"/>
      <c r="V58" s="113"/>
      <c r="W58" s="113"/>
      <c r="X58" s="113"/>
      <c r="Y58" s="113"/>
      <c r="Z58" s="113"/>
      <c r="AA58" s="113"/>
      <c r="AB58" s="113"/>
      <c r="AC58" s="113"/>
      <c r="AD58" s="113"/>
      <c r="AE58" s="113"/>
      <c r="AF58" s="113"/>
      <c r="AG58" s="113"/>
      <c r="AH58" s="113"/>
      <c r="AI58" s="113"/>
      <c r="AJ58" s="113"/>
      <c r="AK58" s="113"/>
      <c r="AL58" s="113"/>
      <c r="AM58" s="113"/>
      <c r="AN58" s="113"/>
      <c r="AO58" s="113"/>
      <c r="AP58" s="113"/>
      <c r="AQ58" s="113"/>
      <c r="AR58" s="113"/>
      <c r="AS58" s="113"/>
      <c r="AT58" s="113"/>
      <c r="AU58" s="113"/>
      <c r="AV58" s="113"/>
      <c r="AW58" s="113"/>
      <c r="AX58" s="113"/>
      <c r="AY58" s="113"/>
      <c r="AZ58" s="113"/>
    </row>
    <row r="59" spans="1:52" s="119" customFormat="1" ht="15.75" x14ac:dyDescent="0.25">
      <c r="A59" s="43" t="s">
        <v>37</v>
      </c>
      <c r="B59" s="40" t="s">
        <v>37</v>
      </c>
      <c r="C59" s="22">
        <v>0</v>
      </c>
      <c r="D59" s="23" t="s">
        <v>346</v>
      </c>
      <c r="E59" s="24"/>
      <c r="F59" s="25"/>
      <c r="G59" s="26"/>
      <c r="H59" s="27">
        <v>0</v>
      </c>
      <c r="I59" s="28" t="s">
        <v>37</v>
      </c>
      <c r="J59" s="19" t="s">
        <v>310</v>
      </c>
      <c r="K59" s="20"/>
      <c r="L59" s="21">
        <v>3</v>
      </c>
      <c r="M59" s="120">
        <v>617</v>
      </c>
      <c r="N59" s="113"/>
      <c r="O59" s="113"/>
      <c r="P59" s="107"/>
      <c r="Q59" s="113"/>
      <c r="R59" s="113"/>
      <c r="S59" s="113"/>
      <c r="T59" s="113"/>
      <c r="U59" s="113"/>
      <c r="V59" s="113"/>
      <c r="W59" s="113"/>
      <c r="X59" s="113"/>
      <c r="Y59" s="113"/>
      <c r="Z59" s="113"/>
      <c r="AA59" s="113"/>
      <c r="AB59" s="113"/>
      <c r="AC59" s="113"/>
      <c r="AD59" s="113"/>
      <c r="AE59" s="113"/>
      <c r="AF59" s="113"/>
      <c r="AG59" s="113"/>
      <c r="AH59" s="113"/>
      <c r="AI59" s="113"/>
      <c r="AJ59" s="113"/>
      <c r="AK59" s="113"/>
      <c r="AL59" s="113"/>
      <c r="AM59" s="113"/>
      <c r="AN59" s="113"/>
      <c r="AO59" s="113"/>
      <c r="AP59" s="113"/>
      <c r="AQ59" s="113"/>
      <c r="AR59" s="113"/>
      <c r="AS59" s="113"/>
      <c r="AT59" s="113"/>
      <c r="AU59" s="113"/>
      <c r="AV59" s="113"/>
      <c r="AW59" s="113"/>
      <c r="AX59" s="113"/>
      <c r="AY59" s="113"/>
      <c r="AZ59" s="113"/>
    </row>
    <row r="60" spans="1:52" s="119" customFormat="1" ht="15.75" x14ac:dyDescent="0.25">
      <c r="A60" s="43" t="s">
        <v>310</v>
      </c>
      <c r="B60" s="147"/>
      <c r="C60" s="22">
        <v>1.5</v>
      </c>
      <c r="D60" s="23" t="s">
        <v>268</v>
      </c>
      <c r="E60" s="24" t="s">
        <v>311</v>
      </c>
      <c r="F60" s="25"/>
      <c r="G60" s="26" t="s">
        <v>310</v>
      </c>
      <c r="H60" s="27">
        <v>0</v>
      </c>
      <c r="I60" s="28">
        <v>0.49</v>
      </c>
      <c r="J60" s="19" t="s">
        <v>310</v>
      </c>
      <c r="K60" s="20"/>
      <c r="L60" s="21">
        <v>2020002597801</v>
      </c>
      <c r="M60" s="120"/>
      <c r="N60" s="113"/>
      <c r="O60" s="113"/>
      <c r="P60" s="107"/>
      <c r="Q60" s="113"/>
      <c r="R60" s="113"/>
      <c r="S60" s="113"/>
      <c r="T60" s="113"/>
      <c r="U60" s="113"/>
      <c r="V60" s="113"/>
      <c r="W60" s="113"/>
      <c r="X60" s="113"/>
      <c r="Y60" s="113"/>
      <c r="Z60" s="113"/>
      <c r="AA60" s="113"/>
      <c r="AB60" s="113"/>
      <c r="AC60" s="113"/>
      <c r="AD60" s="113"/>
      <c r="AE60" s="113"/>
      <c r="AF60" s="113"/>
      <c r="AG60" s="113"/>
      <c r="AH60" s="113"/>
      <c r="AI60" s="113"/>
      <c r="AJ60" s="113"/>
      <c r="AK60" s="113"/>
      <c r="AL60" s="113"/>
      <c r="AM60" s="113"/>
      <c r="AN60" s="113"/>
      <c r="AO60" s="113"/>
      <c r="AP60" s="113"/>
      <c r="AQ60" s="113"/>
      <c r="AR60" s="113"/>
      <c r="AS60" s="113"/>
      <c r="AT60" s="113"/>
      <c r="AU60" s="113"/>
      <c r="AV60" s="113"/>
      <c r="AW60" s="113"/>
      <c r="AX60" s="113"/>
      <c r="AY60" s="113"/>
      <c r="AZ60" s="113"/>
    </row>
    <row r="61" spans="1:52" s="119" customFormat="1" ht="15.75" x14ac:dyDescent="0.25">
      <c r="A61" s="43" t="s">
        <v>310</v>
      </c>
      <c r="B61" s="147"/>
      <c r="C61" s="22">
        <v>1.5</v>
      </c>
      <c r="D61" s="23" t="s">
        <v>109</v>
      </c>
      <c r="E61" s="24" t="s">
        <v>311</v>
      </c>
      <c r="F61" s="25"/>
      <c r="G61" s="26" t="s">
        <v>310</v>
      </c>
      <c r="H61" s="27">
        <v>0</v>
      </c>
      <c r="I61" s="28">
        <v>0.95</v>
      </c>
      <c r="J61" s="19" t="s">
        <v>310</v>
      </c>
      <c r="K61" s="20"/>
      <c r="L61" s="21">
        <v>2859057</v>
      </c>
      <c r="M61" s="120">
        <v>618</v>
      </c>
      <c r="N61" s="113"/>
      <c r="O61" s="113"/>
      <c r="P61" s="107"/>
      <c r="Q61" s="113"/>
      <c r="R61" s="113"/>
      <c r="S61" s="113"/>
      <c r="T61" s="113"/>
      <c r="U61" s="113"/>
      <c r="V61" s="113"/>
      <c r="W61" s="113"/>
      <c r="X61" s="113"/>
      <c r="Y61" s="113"/>
      <c r="Z61" s="113"/>
      <c r="AA61" s="113"/>
      <c r="AB61" s="113"/>
      <c r="AC61" s="113"/>
      <c r="AD61" s="113"/>
      <c r="AE61" s="113"/>
      <c r="AF61" s="113"/>
      <c r="AG61" s="113"/>
      <c r="AH61" s="113"/>
      <c r="AI61" s="113"/>
      <c r="AJ61" s="113"/>
      <c r="AK61" s="113"/>
      <c r="AL61" s="113"/>
      <c r="AM61" s="113"/>
      <c r="AN61" s="113"/>
      <c r="AO61" s="113"/>
      <c r="AP61" s="113"/>
      <c r="AQ61" s="113"/>
      <c r="AR61" s="113"/>
      <c r="AS61" s="113"/>
      <c r="AT61" s="113"/>
      <c r="AU61" s="113"/>
      <c r="AV61" s="113"/>
      <c r="AW61" s="113"/>
      <c r="AX61" s="113"/>
      <c r="AY61" s="113"/>
      <c r="AZ61" s="113"/>
    </row>
    <row r="62" spans="1:52" s="119" customFormat="1" ht="15.75" x14ac:dyDescent="0.25">
      <c r="A62" s="43" t="s">
        <v>310</v>
      </c>
      <c r="B62" s="147"/>
      <c r="C62" s="22">
        <v>1.5</v>
      </c>
      <c r="D62" s="23" t="s">
        <v>206</v>
      </c>
      <c r="E62" s="24" t="s">
        <v>311</v>
      </c>
      <c r="F62" s="25"/>
      <c r="G62" s="26" t="s">
        <v>310</v>
      </c>
      <c r="H62" s="27">
        <v>0</v>
      </c>
      <c r="I62" s="28">
        <v>0.69</v>
      </c>
      <c r="J62" s="19" t="s">
        <v>310</v>
      </c>
      <c r="K62" s="20"/>
      <c r="L62" s="21">
        <v>3405802</v>
      </c>
      <c r="M62" s="120">
        <v>619</v>
      </c>
      <c r="N62" s="113"/>
      <c r="O62" s="57"/>
      <c r="P62" s="58"/>
      <c r="Q62" s="57"/>
      <c r="R62" s="57"/>
      <c r="S62" s="113"/>
      <c r="T62" s="113"/>
      <c r="U62" s="113"/>
      <c r="V62" s="113"/>
      <c r="W62" s="113"/>
      <c r="X62" s="113"/>
      <c r="Y62" s="113"/>
      <c r="Z62" s="113"/>
      <c r="AA62" s="113"/>
      <c r="AB62" s="113"/>
      <c r="AC62" s="113"/>
      <c r="AD62" s="113"/>
      <c r="AE62" s="113"/>
      <c r="AF62" s="113"/>
      <c r="AG62" s="113"/>
      <c r="AH62" s="113"/>
      <c r="AI62" s="113"/>
      <c r="AJ62" s="113"/>
      <c r="AK62" s="113"/>
      <c r="AL62" s="113"/>
      <c r="AM62" s="113"/>
      <c r="AN62" s="113"/>
      <c r="AO62" s="113"/>
      <c r="AP62" s="113"/>
      <c r="AQ62" s="113"/>
      <c r="AR62" s="113"/>
      <c r="AS62" s="113"/>
      <c r="AT62" s="113"/>
      <c r="AU62" s="113"/>
      <c r="AV62" s="113"/>
      <c r="AW62" s="113"/>
      <c r="AX62" s="113"/>
      <c r="AY62" s="113"/>
      <c r="AZ62" s="113"/>
    </row>
    <row r="63" spans="1:52" ht="15.75" x14ac:dyDescent="0.25">
      <c r="A63" s="43" t="s">
        <v>310</v>
      </c>
      <c r="B63" s="147"/>
      <c r="C63" s="22">
        <v>1.5</v>
      </c>
      <c r="D63" s="23" t="s">
        <v>347</v>
      </c>
      <c r="E63" s="24" t="s">
        <v>311</v>
      </c>
      <c r="F63" s="25"/>
      <c r="G63" s="26" t="s">
        <v>310</v>
      </c>
      <c r="H63" s="27">
        <v>0</v>
      </c>
      <c r="I63" s="28">
        <v>0.69</v>
      </c>
      <c r="J63" s="19" t="s">
        <v>310</v>
      </c>
      <c r="K63" s="20"/>
      <c r="L63" s="21">
        <v>2020005432086</v>
      </c>
      <c r="M63" s="120">
        <v>620</v>
      </c>
    </row>
    <row r="64" spans="1:52" ht="15.75" x14ac:dyDescent="0.25">
      <c r="A64" s="43" t="s">
        <v>310</v>
      </c>
      <c r="B64" s="147"/>
      <c r="C64" s="22">
        <v>1</v>
      </c>
      <c r="D64" s="23" t="s">
        <v>154</v>
      </c>
      <c r="E64" s="24" t="s">
        <v>311</v>
      </c>
      <c r="F64" s="25"/>
      <c r="G64" s="26" t="s">
        <v>310</v>
      </c>
      <c r="H64" s="27">
        <v>0</v>
      </c>
      <c r="I64" s="28">
        <v>0.85</v>
      </c>
      <c r="J64" s="19" t="s">
        <v>310</v>
      </c>
      <c r="K64" s="20"/>
      <c r="L64" s="21">
        <v>2020003517945</v>
      </c>
      <c r="M64" s="120">
        <v>621</v>
      </c>
    </row>
    <row r="65" spans="1:52" ht="15.75" x14ac:dyDescent="0.25">
      <c r="A65" s="43" t="s">
        <v>310</v>
      </c>
      <c r="B65" s="147"/>
      <c r="C65" s="22">
        <v>1</v>
      </c>
      <c r="D65" s="23" t="s">
        <v>156</v>
      </c>
      <c r="E65" s="24" t="s">
        <v>311</v>
      </c>
      <c r="F65" s="25"/>
      <c r="G65" s="26" t="s">
        <v>310</v>
      </c>
      <c r="H65" s="27">
        <v>0</v>
      </c>
      <c r="I65" s="28">
        <v>0.85</v>
      </c>
      <c r="J65" s="19" t="s">
        <v>310</v>
      </c>
      <c r="K65" s="20"/>
      <c r="L65" s="21">
        <v>7088810</v>
      </c>
      <c r="M65" s="120">
        <v>622</v>
      </c>
    </row>
    <row r="66" spans="1:52" ht="15.75" x14ac:dyDescent="0.25">
      <c r="A66" s="43" t="s">
        <v>310</v>
      </c>
      <c r="B66" s="147"/>
      <c r="C66" s="22">
        <v>1</v>
      </c>
      <c r="D66" s="23" t="s">
        <v>263</v>
      </c>
      <c r="E66" s="24" t="s">
        <v>311</v>
      </c>
      <c r="F66" s="25"/>
      <c r="G66" s="26" t="s">
        <v>310</v>
      </c>
      <c r="H66" s="27">
        <v>0</v>
      </c>
      <c r="I66" s="28">
        <v>0.75</v>
      </c>
      <c r="J66" s="19" t="s">
        <v>310</v>
      </c>
      <c r="K66" s="20"/>
      <c r="L66" s="21">
        <v>7094798</v>
      </c>
      <c r="M66" s="120">
        <v>630</v>
      </c>
    </row>
    <row r="67" spans="1:52" ht="15.75" x14ac:dyDescent="0.25">
      <c r="A67" s="43" t="s">
        <v>310</v>
      </c>
      <c r="B67" s="147"/>
      <c r="C67" s="22">
        <v>1</v>
      </c>
      <c r="D67" s="23" t="s">
        <v>224</v>
      </c>
      <c r="E67" s="24" t="s">
        <v>311</v>
      </c>
      <c r="F67" s="25"/>
      <c r="G67" s="26" t="s">
        <v>310</v>
      </c>
      <c r="H67" s="27">
        <v>0</v>
      </c>
      <c r="I67" s="28">
        <v>0.65</v>
      </c>
      <c r="J67" s="19" t="s">
        <v>310</v>
      </c>
      <c r="K67" s="20"/>
      <c r="L67" s="21">
        <v>238915</v>
      </c>
      <c r="M67" s="120">
        <v>636</v>
      </c>
    </row>
    <row r="68" spans="1:52" ht="15.75" x14ac:dyDescent="0.25">
      <c r="A68" s="43" t="s">
        <v>310</v>
      </c>
      <c r="B68" s="147"/>
      <c r="C68" s="22">
        <v>1</v>
      </c>
      <c r="D68" s="23" t="s">
        <v>206</v>
      </c>
      <c r="E68" s="24" t="s">
        <v>311</v>
      </c>
      <c r="F68" s="25"/>
      <c r="G68" s="26" t="s">
        <v>310</v>
      </c>
      <c r="H68" s="27">
        <v>0</v>
      </c>
      <c r="I68" s="28">
        <v>0.65</v>
      </c>
      <c r="J68" s="19" t="s">
        <v>310</v>
      </c>
      <c r="K68" s="20"/>
      <c r="L68" s="21">
        <v>2987569</v>
      </c>
      <c r="M68" s="120">
        <v>637</v>
      </c>
    </row>
    <row r="69" spans="1:52" ht="15.75" x14ac:dyDescent="0.25">
      <c r="A69" s="43" t="s">
        <v>310</v>
      </c>
      <c r="B69" s="147"/>
      <c r="C69" s="22" t="s">
        <v>53</v>
      </c>
      <c r="D69" s="23" t="s">
        <v>51</v>
      </c>
      <c r="E69" s="24" t="s">
        <v>311</v>
      </c>
      <c r="F69" s="25"/>
      <c r="G69" s="26" t="s">
        <v>310</v>
      </c>
      <c r="H69" s="27" t="s">
        <v>103</v>
      </c>
      <c r="I69" s="28">
        <v>2.29</v>
      </c>
      <c r="J69" s="19" t="s">
        <v>348</v>
      </c>
      <c r="K69" s="20"/>
      <c r="L69" s="21">
        <v>7088544</v>
      </c>
      <c r="M69" s="120">
        <v>630</v>
      </c>
    </row>
    <row r="70" spans="1:52" ht="15.75" x14ac:dyDescent="0.25">
      <c r="A70" s="43" t="s">
        <v>310</v>
      </c>
      <c r="B70" s="147"/>
      <c r="C70" s="22" t="s">
        <v>54</v>
      </c>
      <c r="D70" s="23" t="s">
        <v>52</v>
      </c>
      <c r="E70" s="24" t="s">
        <v>311</v>
      </c>
      <c r="F70" s="25"/>
      <c r="G70" s="26" t="s">
        <v>310</v>
      </c>
      <c r="H70" s="27">
        <v>0</v>
      </c>
      <c r="I70" s="28">
        <v>2.69</v>
      </c>
      <c r="J70" s="19" t="s">
        <v>310</v>
      </c>
      <c r="K70" s="20"/>
      <c r="L70" s="21">
        <v>5987702</v>
      </c>
      <c r="M70" s="120">
        <v>636</v>
      </c>
    </row>
    <row r="71" spans="1:52" ht="15.75" x14ac:dyDescent="0.25">
      <c r="A71" s="43" t="s">
        <v>310</v>
      </c>
      <c r="B71" s="147"/>
      <c r="C71" s="22" t="s">
        <v>54</v>
      </c>
      <c r="D71" s="23" t="s">
        <v>349</v>
      </c>
      <c r="E71" s="24" t="s">
        <v>311</v>
      </c>
      <c r="F71" s="25"/>
      <c r="G71" s="26" t="s">
        <v>310</v>
      </c>
      <c r="H71" s="27">
        <v>0</v>
      </c>
      <c r="I71" s="28">
        <v>2.69</v>
      </c>
      <c r="J71" s="19" t="s">
        <v>310</v>
      </c>
      <c r="K71" s="20"/>
      <c r="L71" s="21">
        <v>2020005444423</v>
      </c>
      <c r="M71" s="120"/>
    </row>
    <row r="72" spans="1:52" ht="15.75" x14ac:dyDescent="0.25">
      <c r="A72" s="43" t="s">
        <v>310</v>
      </c>
      <c r="B72" s="147"/>
      <c r="C72" s="22" t="s">
        <v>26</v>
      </c>
      <c r="D72" s="23" t="s">
        <v>350</v>
      </c>
      <c r="E72" s="24" t="e">
        <v>#DIV/0!</v>
      </c>
      <c r="F72" s="25"/>
      <c r="G72" s="26" t="s">
        <v>310</v>
      </c>
      <c r="H72" s="27">
        <v>0</v>
      </c>
      <c r="I72" s="28">
        <v>0.25</v>
      </c>
      <c r="J72" s="19" t="s">
        <v>310</v>
      </c>
      <c r="K72" s="20"/>
      <c r="L72" s="21">
        <v>8215666</v>
      </c>
      <c r="M72" s="120">
        <v>637</v>
      </c>
    </row>
    <row r="73" spans="1:52" ht="15.75" x14ac:dyDescent="0.25">
      <c r="A73" s="43" t="s">
        <v>310</v>
      </c>
      <c r="B73" s="147"/>
      <c r="C73" s="22" t="s">
        <v>26</v>
      </c>
      <c r="D73" s="23" t="s">
        <v>199</v>
      </c>
      <c r="E73" s="24" t="s">
        <v>311</v>
      </c>
      <c r="F73" s="25"/>
      <c r="G73" s="26" t="s">
        <v>310</v>
      </c>
      <c r="H73" s="27" t="s">
        <v>103</v>
      </c>
      <c r="I73" s="28">
        <v>0.25</v>
      </c>
      <c r="J73" s="19" t="s">
        <v>348</v>
      </c>
      <c r="K73" s="20"/>
      <c r="L73" s="21">
        <v>7093043</v>
      </c>
      <c r="M73" s="120">
        <v>636</v>
      </c>
    </row>
    <row r="74" spans="1:52" ht="15.75" x14ac:dyDescent="0.25">
      <c r="A74" s="43" t="s">
        <v>310</v>
      </c>
      <c r="B74" s="147"/>
      <c r="C74" s="22">
        <v>2</v>
      </c>
      <c r="D74" s="23" t="s">
        <v>200</v>
      </c>
      <c r="E74" s="24" t="s">
        <v>311</v>
      </c>
      <c r="F74" s="25"/>
      <c r="G74" s="26" t="s">
        <v>310</v>
      </c>
      <c r="H74" s="27">
        <v>0</v>
      </c>
      <c r="I74" s="28">
        <v>2.69</v>
      </c>
      <c r="J74" s="19" t="s">
        <v>310</v>
      </c>
      <c r="K74" s="20"/>
      <c r="L74" s="21">
        <v>5987740</v>
      </c>
      <c r="M74" s="120">
        <v>637</v>
      </c>
    </row>
    <row r="75" spans="1:52" ht="15.75" x14ac:dyDescent="0.25">
      <c r="A75" s="43" t="s">
        <v>310</v>
      </c>
      <c r="B75" s="147"/>
      <c r="C75" s="22">
        <v>1.5</v>
      </c>
      <c r="D75" s="23" t="s">
        <v>253</v>
      </c>
      <c r="E75" s="24" t="s">
        <v>311</v>
      </c>
      <c r="F75" s="25"/>
      <c r="G75" s="26" t="s">
        <v>310</v>
      </c>
      <c r="H75" s="27" t="s">
        <v>103</v>
      </c>
      <c r="I75" s="28">
        <v>2.29</v>
      </c>
      <c r="J75" s="19" t="s">
        <v>348</v>
      </c>
      <c r="K75" s="20"/>
      <c r="L75" s="21">
        <v>7094675</v>
      </c>
      <c r="M75" s="120"/>
    </row>
    <row r="76" spans="1:52" ht="15.75" x14ac:dyDescent="0.25">
      <c r="A76" s="43" t="s">
        <v>310</v>
      </c>
      <c r="B76" s="147"/>
      <c r="C76" s="22">
        <v>1</v>
      </c>
      <c r="D76" s="23" t="s">
        <v>351</v>
      </c>
      <c r="E76" s="24" t="s">
        <v>311</v>
      </c>
      <c r="F76" s="25"/>
      <c r="G76" s="26" t="s">
        <v>310</v>
      </c>
      <c r="H76" s="27">
        <v>0</v>
      </c>
      <c r="I76" s="28">
        <v>1.89</v>
      </c>
      <c r="J76" s="19" t="s">
        <v>310</v>
      </c>
      <c r="K76" s="20"/>
      <c r="L76" s="21">
        <v>2020002053901</v>
      </c>
      <c r="M76" s="120">
        <v>648</v>
      </c>
      <c r="O76" s="113"/>
      <c r="P76" s="107"/>
      <c r="Q76" s="113"/>
      <c r="R76" s="113"/>
    </row>
    <row r="77" spans="1:52" s="119" customFormat="1" ht="15" customHeight="1" x14ac:dyDescent="0.25">
      <c r="A77" s="43" t="s">
        <v>310</v>
      </c>
      <c r="B77" s="147"/>
      <c r="C77" s="22">
        <v>1</v>
      </c>
      <c r="D77" s="23" t="s">
        <v>352</v>
      </c>
      <c r="E77" s="24" t="s">
        <v>311</v>
      </c>
      <c r="F77" s="25"/>
      <c r="G77" s="26" t="s">
        <v>310</v>
      </c>
      <c r="H77" s="27">
        <v>0</v>
      </c>
      <c r="I77" s="28">
        <v>1.89</v>
      </c>
      <c r="J77" s="19" t="s">
        <v>310</v>
      </c>
      <c r="K77" s="20"/>
      <c r="L77" s="21">
        <v>2020005442757</v>
      </c>
      <c r="M77" s="120">
        <v>649</v>
      </c>
      <c r="N77" s="113"/>
      <c r="O77" s="113"/>
      <c r="P77" s="107"/>
      <c r="Q77" s="113"/>
      <c r="R77" s="113"/>
      <c r="S77" s="113"/>
      <c r="T77" s="113"/>
      <c r="U77" s="113"/>
      <c r="V77" s="113"/>
      <c r="W77" s="113"/>
      <c r="X77" s="113"/>
      <c r="Y77" s="113"/>
      <c r="Z77" s="113"/>
      <c r="AA77" s="113"/>
      <c r="AB77" s="113"/>
      <c r="AC77" s="113"/>
      <c r="AD77" s="113"/>
      <c r="AE77" s="113"/>
      <c r="AF77" s="113"/>
      <c r="AG77" s="113"/>
      <c r="AH77" s="113"/>
      <c r="AI77" s="113"/>
      <c r="AJ77" s="113"/>
      <c r="AK77" s="113"/>
      <c r="AL77" s="113"/>
      <c r="AM77" s="113"/>
      <c r="AN77" s="113"/>
      <c r="AO77" s="113"/>
      <c r="AP77" s="113"/>
      <c r="AQ77" s="113"/>
      <c r="AR77" s="113"/>
      <c r="AS77" s="113"/>
      <c r="AT77" s="113"/>
      <c r="AU77" s="113"/>
      <c r="AV77" s="113"/>
      <c r="AW77" s="113"/>
      <c r="AX77" s="113"/>
      <c r="AY77" s="113"/>
      <c r="AZ77" s="113"/>
    </row>
    <row r="78" spans="1:52" s="119" customFormat="1" ht="15" customHeight="1" x14ac:dyDescent="0.25">
      <c r="A78" s="43" t="s">
        <v>310</v>
      </c>
      <c r="B78" s="147"/>
      <c r="C78" s="22" t="s">
        <v>26</v>
      </c>
      <c r="D78" s="23" t="s">
        <v>350</v>
      </c>
      <c r="E78" s="24" t="e">
        <v>#DIV/0!</v>
      </c>
      <c r="F78" s="25"/>
      <c r="G78" s="26" t="s">
        <v>310</v>
      </c>
      <c r="H78" s="27">
        <v>0</v>
      </c>
      <c r="I78" s="28">
        <v>0.25</v>
      </c>
      <c r="J78" s="19" t="s">
        <v>310</v>
      </c>
      <c r="K78" s="20"/>
      <c r="L78" s="21">
        <v>8215666</v>
      </c>
      <c r="M78" s="120"/>
      <c r="N78" s="113"/>
      <c r="O78" s="113"/>
      <c r="P78" s="107"/>
      <c r="Q78" s="113"/>
      <c r="R78" s="113"/>
      <c r="S78" s="113"/>
      <c r="T78" s="113"/>
      <c r="U78" s="113"/>
      <c r="V78" s="113"/>
      <c r="W78" s="113"/>
      <c r="X78" s="113"/>
      <c r="Y78" s="113"/>
      <c r="Z78" s="113"/>
      <c r="AA78" s="113"/>
      <c r="AB78" s="113"/>
      <c r="AC78" s="113"/>
      <c r="AD78" s="113"/>
      <c r="AE78" s="113"/>
      <c r="AF78" s="113"/>
      <c r="AG78" s="113"/>
      <c r="AH78" s="113"/>
      <c r="AI78" s="113"/>
      <c r="AJ78" s="113"/>
      <c r="AK78" s="113"/>
      <c r="AL78" s="113"/>
      <c r="AM78" s="113"/>
      <c r="AN78" s="113"/>
      <c r="AO78" s="113"/>
      <c r="AP78" s="113"/>
      <c r="AQ78" s="113"/>
      <c r="AR78" s="113"/>
      <c r="AS78" s="113"/>
      <c r="AT78" s="113"/>
      <c r="AU78" s="113"/>
      <c r="AV78" s="113"/>
      <c r="AW78" s="113"/>
      <c r="AX78" s="113"/>
      <c r="AY78" s="113"/>
      <c r="AZ78" s="113"/>
    </row>
    <row r="79" spans="1:52" s="119" customFormat="1" ht="15" customHeight="1" x14ac:dyDescent="0.25">
      <c r="A79" s="43" t="s">
        <v>310</v>
      </c>
      <c r="B79" s="147"/>
      <c r="C79" s="22">
        <v>1.5</v>
      </c>
      <c r="D79" s="23" t="s">
        <v>55</v>
      </c>
      <c r="E79" s="24" t="s">
        <v>311</v>
      </c>
      <c r="F79" s="25"/>
      <c r="G79" s="26" t="s">
        <v>310</v>
      </c>
      <c r="H79" s="27">
        <v>0</v>
      </c>
      <c r="I79" s="28">
        <v>2.19</v>
      </c>
      <c r="J79" s="19" t="s">
        <v>310</v>
      </c>
      <c r="K79" s="20"/>
      <c r="L79" s="21">
        <v>7094569</v>
      </c>
      <c r="M79" s="120"/>
      <c r="N79" s="113"/>
      <c r="O79" s="113"/>
      <c r="P79" s="107"/>
      <c r="Q79" s="113"/>
      <c r="R79" s="113"/>
      <c r="S79" s="113"/>
      <c r="T79" s="113"/>
      <c r="U79" s="113"/>
      <c r="V79" s="113"/>
      <c r="W79" s="113"/>
      <c r="X79" s="113"/>
      <c r="Y79" s="113"/>
      <c r="Z79" s="113"/>
      <c r="AA79" s="113"/>
      <c r="AB79" s="113"/>
      <c r="AC79" s="113"/>
      <c r="AD79" s="113"/>
      <c r="AE79" s="113"/>
      <c r="AF79" s="113"/>
      <c r="AG79" s="113"/>
      <c r="AH79" s="113"/>
      <c r="AI79" s="113"/>
      <c r="AJ79" s="113"/>
      <c r="AK79" s="113"/>
      <c r="AL79" s="113"/>
      <c r="AM79" s="113"/>
      <c r="AN79" s="113"/>
      <c r="AO79" s="113"/>
      <c r="AP79" s="113"/>
      <c r="AQ79" s="113"/>
      <c r="AR79" s="113"/>
      <c r="AS79" s="113"/>
      <c r="AT79" s="113"/>
      <c r="AU79" s="113"/>
      <c r="AV79" s="113"/>
      <c r="AW79" s="113"/>
      <c r="AX79" s="113"/>
      <c r="AY79" s="113"/>
      <c r="AZ79" s="113"/>
    </row>
    <row r="80" spans="1:52" s="119" customFormat="1" ht="15" customHeight="1" x14ac:dyDescent="0.25">
      <c r="A80" s="43" t="s">
        <v>310</v>
      </c>
      <c r="B80" s="147"/>
      <c r="C80" s="22">
        <v>2</v>
      </c>
      <c r="D80" s="23" t="s">
        <v>201</v>
      </c>
      <c r="E80" s="24" t="s">
        <v>311</v>
      </c>
      <c r="F80" s="25"/>
      <c r="G80" s="26" t="s">
        <v>310</v>
      </c>
      <c r="H80" s="27">
        <v>0</v>
      </c>
      <c r="I80" s="28">
        <v>2.59</v>
      </c>
      <c r="J80" s="19" t="s">
        <v>310</v>
      </c>
      <c r="K80" s="20"/>
      <c r="L80" s="21">
        <v>4262190</v>
      </c>
      <c r="M80" s="120"/>
      <c r="N80" s="113"/>
      <c r="O80" s="113"/>
      <c r="P80" s="107"/>
      <c r="Q80" s="113"/>
      <c r="R80" s="113"/>
      <c r="S80" s="113"/>
      <c r="T80" s="113"/>
      <c r="U80" s="113"/>
      <c r="V80" s="113"/>
      <c r="W80" s="113"/>
      <c r="X80" s="113"/>
      <c r="Y80" s="113"/>
      <c r="Z80" s="113"/>
      <c r="AA80" s="113"/>
      <c r="AB80" s="113"/>
      <c r="AC80" s="113"/>
      <c r="AD80" s="113"/>
      <c r="AE80" s="113"/>
      <c r="AF80" s="113"/>
      <c r="AG80" s="113"/>
      <c r="AH80" s="113"/>
      <c r="AI80" s="113"/>
      <c r="AJ80" s="113"/>
      <c r="AK80" s="113"/>
      <c r="AL80" s="113"/>
      <c r="AM80" s="113"/>
      <c r="AN80" s="113"/>
      <c r="AO80" s="113"/>
      <c r="AP80" s="113"/>
      <c r="AQ80" s="113"/>
      <c r="AR80" s="113"/>
      <c r="AS80" s="113"/>
      <c r="AT80" s="113"/>
      <c r="AU80" s="113"/>
      <c r="AV80" s="113"/>
      <c r="AW80" s="113"/>
      <c r="AX80" s="113"/>
      <c r="AY80" s="113"/>
      <c r="AZ80" s="113"/>
    </row>
    <row r="81" spans="1:52" s="119" customFormat="1" ht="15" customHeight="1" x14ac:dyDescent="0.25">
      <c r="A81" s="43" t="s">
        <v>310</v>
      </c>
      <c r="B81" s="147"/>
      <c r="C81" s="22">
        <v>1.5</v>
      </c>
      <c r="D81" s="23" t="s">
        <v>290</v>
      </c>
      <c r="E81" s="24" t="s">
        <v>311</v>
      </c>
      <c r="F81" s="25"/>
      <c r="G81" s="26" t="s">
        <v>310</v>
      </c>
      <c r="H81" s="27">
        <v>0</v>
      </c>
      <c r="I81" s="28">
        <v>0.85</v>
      </c>
      <c r="J81" s="19" t="s">
        <v>310</v>
      </c>
      <c r="K81" s="20"/>
      <c r="L81" s="21">
        <v>988209</v>
      </c>
      <c r="M81" s="120"/>
      <c r="N81" s="113"/>
      <c r="O81" s="113"/>
      <c r="P81" s="107"/>
      <c r="Q81" s="113"/>
      <c r="R81" s="113"/>
      <c r="S81" s="113"/>
      <c r="T81" s="113"/>
      <c r="U81" s="113"/>
      <c r="V81" s="113"/>
      <c r="W81" s="113"/>
      <c r="X81" s="113"/>
      <c r="Y81" s="113"/>
      <c r="Z81" s="113"/>
      <c r="AA81" s="113"/>
      <c r="AB81" s="113"/>
      <c r="AC81" s="113"/>
      <c r="AD81" s="113"/>
      <c r="AE81" s="113"/>
      <c r="AF81" s="113"/>
      <c r="AG81" s="113"/>
      <c r="AH81" s="113"/>
      <c r="AI81" s="113"/>
      <c r="AJ81" s="113"/>
      <c r="AK81" s="113"/>
      <c r="AL81" s="113"/>
      <c r="AM81" s="113"/>
      <c r="AN81" s="113"/>
      <c r="AO81" s="113"/>
      <c r="AP81" s="113"/>
      <c r="AQ81" s="113"/>
      <c r="AR81" s="113"/>
      <c r="AS81" s="113"/>
      <c r="AT81" s="113"/>
      <c r="AU81" s="113"/>
      <c r="AV81" s="113"/>
      <c r="AW81" s="113"/>
      <c r="AX81" s="113"/>
      <c r="AY81" s="113"/>
      <c r="AZ81" s="113"/>
    </row>
    <row r="82" spans="1:52" s="119" customFormat="1" ht="15" customHeight="1" x14ac:dyDescent="0.25">
      <c r="A82" s="43" t="s">
        <v>310</v>
      </c>
      <c r="B82" s="147"/>
      <c r="C82" s="22">
        <v>1</v>
      </c>
      <c r="D82" s="23" t="s">
        <v>207</v>
      </c>
      <c r="E82" s="24" t="s">
        <v>311</v>
      </c>
      <c r="F82" s="25"/>
      <c r="G82" s="26" t="s">
        <v>310</v>
      </c>
      <c r="H82" s="27">
        <v>0</v>
      </c>
      <c r="I82" s="28">
        <v>1.7</v>
      </c>
      <c r="J82" s="19" t="s">
        <v>310</v>
      </c>
      <c r="K82" s="20"/>
      <c r="L82" s="21">
        <v>4844785</v>
      </c>
      <c r="M82" s="120"/>
      <c r="N82" s="113"/>
      <c r="O82" s="113"/>
      <c r="P82" s="107"/>
      <c r="Q82" s="113"/>
      <c r="R82" s="113"/>
      <c r="S82" s="113"/>
      <c r="T82" s="113"/>
      <c r="U82" s="113"/>
      <c r="V82" s="113"/>
      <c r="W82" s="113"/>
      <c r="X82" s="113"/>
      <c r="Y82" s="113"/>
      <c r="Z82" s="113"/>
      <c r="AA82" s="113"/>
      <c r="AB82" s="113"/>
      <c r="AC82" s="113"/>
      <c r="AD82" s="113"/>
      <c r="AE82" s="113"/>
      <c r="AF82" s="113"/>
      <c r="AG82" s="113"/>
      <c r="AH82" s="113"/>
      <c r="AI82" s="113"/>
      <c r="AJ82" s="113"/>
      <c r="AK82" s="113"/>
      <c r="AL82" s="113"/>
      <c r="AM82" s="113"/>
      <c r="AN82" s="113"/>
      <c r="AO82" s="113"/>
      <c r="AP82" s="113"/>
      <c r="AQ82" s="113"/>
      <c r="AR82" s="113"/>
      <c r="AS82" s="113"/>
      <c r="AT82" s="113"/>
      <c r="AU82" s="113"/>
      <c r="AV82" s="113"/>
      <c r="AW82" s="113"/>
      <c r="AX82" s="113"/>
      <c r="AY82" s="113"/>
      <c r="AZ82" s="113"/>
    </row>
    <row r="83" spans="1:52" s="119" customFormat="1" ht="15" customHeight="1" x14ac:dyDescent="0.25">
      <c r="A83" s="43" t="s">
        <v>310</v>
      </c>
      <c r="B83" s="147"/>
      <c r="C83" s="22">
        <v>1.5</v>
      </c>
      <c r="D83" s="23" t="s">
        <v>73</v>
      </c>
      <c r="E83" s="24" t="s">
        <v>311</v>
      </c>
      <c r="F83" s="25"/>
      <c r="G83" s="26" t="s">
        <v>310</v>
      </c>
      <c r="H83" s="27">
        <v>0</v>
      </c>
      <c r="I83" s="28">
        <v>1.19</v>
      </c>
      <c r="J83" s="19" t="s">
        <v>310</v>
      </c>
      <c r="K83" s="20"/>
      <c r="L83" s="21">
        <v>4345923</v>
      </c>
      <c r="M83" s="120"/>
      <c r="N83" s="113"/>
      <c r="O83" s="113"/>
      <c r="P83" s="107"/>
      <c r="Q83" s="113"/>
      <c r="R83" s="113"/>
      <c r="S83" s="113"/>
      <c r="T83" s="113"/>
      <c r="U83" s="113"/>
      <c r="V83" s="113"/>
      <c r="W83" s="113"/>
      <c r="X83" s="113"/>
      <c r="Y83" s="113"/>
      <c r="Z83" s="113"/>
      <c r="AA83" s="113"/>
      <c r="AB83" s="113"/>
      <c r="AC83" s="113"/>
      <c r="AD83" s="113"/>
      <c r="AE83" s="113"/>
      <c r="AF83" s="113"/>
      <c r="AG83" s="113"/>
      <c r="AH83" s="113"/>
      <c r="AI83" s="113"/>
      <c r="AJ83" s="113"/>
      <c r="AK83" s="113"/>
      <c r="AL83" s="113"/>
      <c r="AM83" s="113"/>
      <c r="AN83" s="113"/>
      <c r="AO83" s="113"/>
      <c r="AP83" s="113"/>
      <c r="AQ83" s="113"/>
      <c r="AR83" s="113"/>
      <c r="AS83" s="113"/>
      <c r="AT83" s="113"/>
      <c r="AU83" s="113"/>
      <c r="AV83" s="113"/>
      <c r="AW83" s="113"/>
      <c r="AX83" s="113"/>
      <c r="AY83" s="113"/>
      <c r="AZ83" s="113"/>
    </row>
    <row r="84" spans="1:52" s="119" customFormat="1" ht="15" customHeight="1" x14ac:dyDescent="0.25">
      <c r="A84" s="43" t="s">
        <v>310</v>
      </c>
      <c r="B84" s="147"/>
      <c r="C84" s="22">
        <v>1.5</v>
      </c>
      <c r="D84" s="23" t="s">
        <v>91</v>
      </c>
      <c r="E84" s="24" t="s">
        <v>311</v>
      </c>
      <c r="F84" s="25"/>
      <c r="G84" s="26" t="s">
        <v>310</v>
      </c>
      <c r="H84" s="27">
        <v>0</v>
      </c>
      <c r="I84" s="28">
        <v>1.19</v>
      </c>
      <c r="J84" s="19" t="s">
        <v>310</v>
      </c>
      <c r="K84" s="20"/>
      <c r="L84" s="21">
        <v>4785309</v>
      </c>
      <c r="M84" s="120"/>
      <c r="N84" s="113"/>
      <c r="O84" s="113"/>
      <c r="P84" s="107"/>
      <c r="Q84" s="113"/>
      <c r="R84" s="113"/>
      <c r="S84" s="113"/>
      <c r="T84" s="113"/>
      <c r="U84" s="113"/>
      <c r="V84" s="113"/>
      <c r="W84" s="113"/>
      <c r="X84" s="113"/>
      <c r="Y84" s="113"/>
      <c r="Z84" s="113"/>
      <c r="AA84" s="113"/>
      <c r="AB84" s="113"/>
      <c r="AC84" s="113"/>
      <c r="AD84" s="113"/>
      <c r="AE84" s="113"/>
      <c r="AF84" s="113"/>
      <c r="AG84" s="113"/>
      <c r="AH84" s="113"/>
      <c r="AI84" s="113"/>
      <c r="AJ84" s="113"/>
      <c r="AK84" s="113"/>
      <c r="AL84" s="113"/>
      <c r="AM84" s="113"/>
      <c r="AN84" s="113"/>
      <c r="AO84" s="113"/>
      <c r="AP84" s="113"/>
      <c r="AQ84" s="113"/>
      <c r="AR84" s="113"/>
      <c r="AS84" s="113"/>
      <c r="AT84" s="113"/>
      <c r="AU84" s="113"/>
      <c r="AV84" s="113"/>
      <c r="AW84" s="113"/>
      <c r="AX84" s="113"/>
      <c r="AY84" s="113"/>
      <c r="AZ84" s="113"/>
    </row>
    <row r="85" spans="1:52" s="119" customFormat="1" ht="15" customHeight="1" x14ac:dyDescent="0.25">
      <c r="A85" s="43" t="s">
        <v>310</v>
      </c>
      <c r="B85" s="147"/>
      <c r="C85" s="22">
        <v>1.5</v>
      </c>
      <c r="D85" s="23" t="s">
        <v>116</v>
      </c>
      <c r="E85" s="24" t="s">
        <v>311</v>
      </c>
      <c r="F85" s="25"/>
      <c r="G85" s="26" t="s">
        <v>310</v>
      </c>
      <c r="H85" s="27">
        <v>0</v>
      </c>
      <c r="I85" s="28">
        <v>1.19</v>
      </c>
      <c r="J85" s="19" t="s">
        <v>310</v>
      </c>
      <c r="K85" s="20"/>
      <c r="L85" s="21">
        <v>4346128</v>
      </c>
      <c r="M85" s="120"/>
      <c r="N85" s="113"/>
      <c r="O85" s="113"/>
      <c r="P85" s="107"/>
      <c r="Q85" s="113"/>
      <c r="R85" s="113"/>
      <c r="S85" s="113"/>
      <c r="T85" s="113"/>
      <c r="U85" s="113"/>
      <c r="V85" s="113"/>
      <c r="W85" s="113"/>
      <c r="X85" s="113"/>
      <c r="Y85" s="113"/>
      <c r="Z85" s="113"/>
      <c r="AA85" s="113"/>
      <c r="AB85" s="113"/>
      <c r="AC85" s="113"/>
      <c r="AD85" s="113"/>
      <c r="AE85" s="113"/>
      <c r="AF85" s="113"/>
      <c r="AG85" s="113"/>
      <c r="AH85" s="113"/>
      <c r="AI85" s="113"/>
      <c r="AJ85" s="113"/>
      <c r="AK85" s="113"/>
      <c r="AL85" s="113"/>
      <c r="AM85" s="113"/>
      <c r="AN85" s="113"/>
      <c r="AO85" s="113"/>
      <c r="AP85" s="113"/>
      <c r="AQ85" s="113"/>
      <c r="AR85" s="113"/>
      <c r="AS85" s="113"/>
      <c r="AT85" s="113"/>
      <c r="AU85" s="113"/>
      <c r="AV85" s="113"/>
      <c r="AW85" s="113"/>
      <c r="AX85" s="113"/>
      <c r="AY85" s="113"/>
      <c r="AZ85" s="113"/>
    </row>
    <row r="86" spans="1:52" s="119" customFormat="1" ht="15" customHeight="1" x14ac:dyDescent="0.25">
      <c r="A86" s="43" t="s">
        <v>310</v>
      </c>
      <c r="B86" s="147"/>
      <c r="C86" s="22">
        <v>1.5</v>
      </c>
      <c r="D86" s="23" t="s">
        <v>208</v>
      </c>
      <c r="E86" s="24" t="s">
        <v>311</v>
      </c>
      <c r="F86" s="25"/>
      <c r="G86" s="26" t="s">
        <v>310</v>
      </c>
      <c r="H86" s="27">
        <v>0</v>
      </c>
      <c r="I86" s="28">
        <v>1.99</v>
      </c>
      <c r="J86" s="19" t="s">
        <v>310</v>
      </c>
      <c r="K86" s="20"/>
      <c r="L86" s="21">
        <v>4104797</v>
      </c>
      <c r="M86" s="120"/>
      <c r="N86" s="113"/>
      <c r="O86" s="113"/>
      <c r="P86" s="107"/>
      <c r="Q86" s="113"/>
      <c r="R86" s="113"/>
      <c r="S86" s="113"/>
      <c r="T86" s="113"/>
      <c r="U86" s="113"/>
      <c r="V86" s="113"/>
      <c r="W86" s="113"/>
      <c r="X86" s="113"/>
      <c r="Y86" s="113"/>
      <c r="Z86" s="113"/>
      <c r="AA86" s="113"/>
      <c r="AB86" s="113"/>
      <c r="AC86" s="113"/>
      <c r="AD86" s="113"/>
      <c r="AE86" s="113"/>
      <c r="AF86" s="113"/>
      <c r="AG86" s="113"/>
      <c r="AH86" s="113"/>
      <c r="AI86" s="113"/>
      <c r="AJ86" s="113"/>
      <c r="AK86" s="113"/>
      <c r="AL86" s="113"/>
      <c r="AM86" s="113"/>
      <c r="AN86" s="113"/>
      <c r="AO86" s="113"/>
      <c r="AP86" s="113"/>
      <c r="AQ86" s="113"/>
      <c r="AR86" s="113"/>
      <c r="AS86" s="113"/>
      <c r="AT86" s="113"/>
      <c r="AU86" s="113"/>
      <c r="AV86" s="113"/>
      <c r="AW86" s="113"/>
      <c r="AX86" s="113"/>
      <c r="AY86" s="113"/>
      <c r="AZ86" s="113"/>
    </row>
    <row r="87" spans="1:52" s="119" customFormat="1" ht="15" customHeight="1" x14ac:dyDescent="0.25">
      <c r="A87" s="43" t="s">
        <v>310</v>
      </c>
      <c r="B87" s="147"/>
      <c r="C87" s="22">
        <v>1</v>
      </c>
      <c r="D87" s="23" t="s">
        <v>72</v>
      </c>
      <c r="E87" s="24" t="s">
        <v>311</v>
      </c>
      <c r="F87" s="25"/>
      <c r="G87" s="26" t="s">
        <v>310</v>
      </c>
      <c r="H87" s="27">
        <v>0</v>
      </c>
      <c r="I87" s="28">
        <v>1.19</v>
      </c>
      <c r="J87" s="19" t="s">
        <v>310</v>
      </c>
      <c r="K87" s="20"/>
      <c r="L87" s="21">
        <v>2020002518042</v>
      </c>
      <c r="M87" s="120"/>
      <c r="N87" s="113"/>
      <c r="O87" s="113"/>
      <c r="P87" s="107"/>
      <c r="Q87" s="113"/>
      <c r="R87" s="113"/>
      <c r="S87" s="113"/>
      <c r="T87" s="113"/>
      <c r="U87" s="113"/>
      <c r="V87" s="113"/>
      <c r="W87" s="113"/>
      <c r="X87" s="113"/>
      <c r="Y87" s="113"/>
      <c r="Z87" s="113"/>
      <c r="AA87" s="113"/>
      <c r="AB87" s="113"/>
      <c r="AC87" s="113"/>
      <c r="AD87" s="113"/>
      <c r="AE87" s="113"/>
      <c r="AF87" s="113"/>
      <c r="AG87" s="113"/>
      <c r="AH87" s="113"/>
      <c r="AI87" s="113"/>
      <c r="AJ87" s="113"/>
      <c r="AK87" s="113"/>
      <c r="AL87" s="113"/>
      <c r="AM87" s="113"/>
      <c r="AN87" s="113"/>
      <c r="AO87" s="113"/>
      <c r="AP87" s="113"/>
      <c r="AQ87" s="113"/>
      <c r="AR87" s="113"/>
      <c r="AS87" s="113"/>
      <c r="AT87" s="113"/>
      <c r="AU87" s="113"/>
      <c r="AV87" s="113"/>
      <c r="AW87" s="113"/>
      <c r="AX87" s="113"/>
      <c r="AY87" s="113"/>
      <c r="AZ87" s="113"/>
    </row>
    <row r="88" spans="1:52" s="119" customFormat="1" ht="15.75" x14ac:dyDescent="0.25">
      <c r="A88" s="43" t="s">
        <v>310</v>
      </c>
      <c r="B88" s="147"/>
      <c r="C88" s="22" t="s">
        <v>244</v>
      </c>
      <c r="D88" s="23" t="s">
        <v>268</v>
      </c>
      <c r="E88" s="24" t="s">
        <v>311</v>
      </c>
      <c r="F88" s="25"/>
      <c r="G88" s="26" t="s">
        <v>310</v>
      </c>
      <c r="H88" s="27">
        <v>0</v>
      </c>
      <c r="I88" s="28">
        <v>2.34</v>
      </c>
      <c r="J88" s="19" t="s">
        <v>310</v>
      </c>
      <c r="K88" s="20"/>
      <c r="L88" s="21">
        <v>2020002611699</v>
      </c>
      <c r="M88" s="120">
        <v>619</v>
      </c>
      <c r="N88" s="113"/>
      <c r="O88" s="57"/>
      <c r="P88" s="58"/>
      <c r="Q88" s="57"/>
      <c r="R88" s="57"/>
      <c r="S88" s="113"/>
      <c r="T88" s="113"/>
      <c r="U88" s="113"/>
      <c r="V88" s="113"/>
      <c r="W88" s="113"/>
      <c r="X88" s="113"/>
      <c r="Y88" s="113"/>
      <c r="Z88" s="113"/>
      <c r="AA88" s="113"/>
      <c r="AB88" s="113"/>
      <c r="AC88" s="113"/>
      <c r="AD88" s="113"/>
      <c r="AE88" s="113"/>
      <c r="AF88" s="113"/>
      <c r="AG88" s="113"/>
      <c r="AH88" s="113"/>
      <c r="AI88" s="113"/>
      <c r="AJ88" s="113"/>
      <c r="AK88" s="113"/>
      <c r="AL88" s="113"/>
      <c r="AM88" s="113"/>
      <c r="AN88" s="113"/>
      <c r="AO88" s="113"/>
      <c r="AP88" s="113"/>
      <c r="AQ88" s="113"/>
      <c r="AR88" s="113"/>
      <c r="AS88" s="113"/>
      <c r="AT88" s="113"/>
      <c r="AU88" s="113"/>
      <c r="AV88" s="113"/>
      <c r="AW88" s="113"/>
      <c r="AX88" s="113"/>
      <c r="AY88" s="113"/>
      <c r="AZ88" s="113"/>
    </row>
    <row r="89" spans="1:52" ht="15.75" x14ac:dyDescent="0.25">
      <c r="A89" s="43" t="s">
        <v>310</v>
      </c>
      <c r="B89" s="147"/>
      <c r="C89" s="22">
        <v>0.5</v>
      </c>
      <c r="D89" s="23" t="s">
        <v>268</v>
      </c>
      <c r="E89" s="24" t="s">
        <v>311</v>
      </c>
      <c r="F89" s="25"/>
      <c r="G89" s="26" t="s">
        <v>310</v>
      </c>
      <c r="H89" s="27">
        <v>0</v>
      </c>
      <c r="I89" s="28">
        <v>0.45</v>
      </c>
      <c r="J89" s="19" t="s">
        <v>310</v>
      </c>
      <c r="K89" s="20"/>
      <c r="L89" s="21">
        <v>2020002611828</v>
      </c>
      <c r="M89" s="120">
        <v>620</v>
      </c>
    </row>
    <row r="90" spans="1:52" ht="15.75" x14ac:dyDescent="0.25">
      <c r="A90" s="43" t="s">
        <v>310</v>
      </c>
      <c r="B90" s="147"/>
      <c r="C90" s="22" t="s">
        <v>244</v>
      </c>
      <c r="D90" s="23" t="s">
        <v>269</v>
      </c>
      <c r="E90" s="24" t="s">
        <v>311</v>
      </c>
      <c r="F90" s="25"/>
      <c r="G90" s="26" t="s">
        <v>310</v>
      </c>
      <c r="H90" s="27">
        <v>0</v>
      </c>
      <c r="I90" s="28">
        <v>2.34</v>
      </c>
      <c r="J90" s="19" t="s">
        <v>310</v>
      </c>
      <c r="K90" s="20"/>
      <c r="L90" s="21">
        <v>2020002611736</v>
      </c>
      <c r="M90" s="120">
        <v>621</v>
      </c>
    </row>
    <row r="91" spans="1:52" ht="15.75" x14ac:dyDescent="0.25">
      <c r="A91" s="43" t="s">
        <v>310</v>
      </c>
      <c r="B91" s="147"/>
      <c r="C91" s="22">
        <v>0.5</v>
      </c>
      <c r="D91" s="23" t="s">
        <v>269</v>
      </c>
      <c r="E91" s="24" t="s">
        <v>311</v>
      </c>
      <c r="F91" s="25"/>
      <c r="G91" s="26" t="s">
        <v>310</v>
      </c>
      <c r="H91" s="27">
        <v>0</v>
      </c>
      <c r="I91" s="28">
        <v>0.45</v>
      </c>
      <c r="J91" s="19" t="s">
        <v>310</v>
      </c>
      <c r="K91" s="20"/>
      <c r="L91" s="21">
        <v>2020002611859</v>
      </c>
    </row>
    <row r="92" spans="1:52" ht="15.75" x14ac:dyDescent="0.25">
      <c r="A92" s="43" t="s">
        <v>310</v>
      </c>
      <c r="B92" s="147"/>
      <c r="C92" s="22">
        <v>0.5</v>
      </c>
      <c r="D92" s="23" t="s">
        <v>353</v>
      </c>
      <c r="E92" s="24" t="s">
        <v>311</v>
      </c>
      <c r="F92" s="25"/>
      <c r="G92" s="26" t="s">
        <v>310</v>
      </c>
      <c r="H92" s="27">
        <v>0</v>
      </c>
      <c r="I92" s="28">
        <v>0.75</v>
      </c>
      <c r="J92" s="19" t="s">
        <v>310</v>
      </c>
      <c r="K92" s="20"/>
      <c r="L92" s="21">
        <v>2020003053931</v>
      </c>
      <c r="M92" s="120">
        <v>621</v>
      </c>
    </row>
    <row r="93" spans="1:52" ht="15.75" x14ac:dyDescent="0.25">
      <c r="A93" s="43" t="s">
        <v>310</v>
      </c>
      <c r="B93" s="147"/>
      <c r="C93" s="22">
        <v>0.5</v>
      </c>
      <c r="D93" s="23" t="s">
        <v>354</v>
      </c>
      <c r="E93" s="24" t="s">
        <v>311</v>
      </c>
      <c r="F93" s="25"/>
      <c r="G93" s="26" t="s">
        <v>310</v>
      </c>
      <c r="H93" s="27">
        <v>0</v>
      </c>
      <c r="I93" s="28">
        <v>0.89</v>
      </c>
      <c r="J93" s="19" t="s">
        <v>310</v>
      </c>
      <c r="K93" s="20"/>
      <c r="L93" s="21">
        <v>2020003053962</v>
      </c>
      <c r="M93" s="120">
        <v>636</v>
      </c>
    </row>
    <row r="94" spans="1:52" ht="15.75" x14ac:dyDescent="0.25">
      <c r="A94" s="43" t="s">
        <v>310</v>
      </c>
      <c r="B94" s="147"/>
      <c r="C94" s="22" t="s">
        <v>244</v>
      </c>
      <c r="D94" s="23" t="s">
        <v>239</v>
      </c>
      <c r="E94" s="24" t="s">
        <v>311</v>
      </c>
      <c r="F94" s="25"/>
      <c r="G94" s="26" t="s">
        <v>310</v>
      </c>
      <c r="H94" s="27">
        <v>0</v>
      </c>
      <c r="I94" s="28">
        <v>9.5399999999999991</v>
      </c>
      <c r="J94" s="19" t="s">
        <v>310</v>
      </c>
      <c r="K94" s="20"/>
      <c r="L94" s="21">
        <v>7093142</v>
      </c>
      <c r="M94" s="120">
        <v>637</v>
      </c>
      <c r="P94" s="57"/>
    </row>
    <row r="95" spans="1:52" ht="15.75" x14ac:dyDescent="0.25">
      <c r="A95" s="43" t="s">
        <v>310</v>
      </c>
      <c r="B95" s="147"/>
      <c r="C95" s="22">
        <v>0.5</v>
      </c>
      <c r="D95" s="23" t="s">
        <v>240</v>
      </c>
      <c r="E95" s="24" t="s">
        <v>311</v>
      </c>
      <c r="F95" s="25"/>
      <c r="G95" s="26" t="s">
        <v>310</v>
      </c>
      <c r="H95" s="27">
        <v>0</v>
      </c>
      <c r="I95" s="28">
        <v>1.59</v>
      </c>
      <c r="J95" s="19" t="s">
        <v>310</v>
      </c>
      <c r="K95" s="20"/>
      <c r="L95" s="21">
        <v>6100841</v>
      </c>
      <c r="M95" s="120"/>
    </row>
    <row r="96" spans="1:52" ht="15.75" x14ac:dyDescent="0.25">
      <c r="A96" s="43" t="s">
        <v>310</v>
      </c>
      <c r="B96" s="147"/>
      <c r="C96" s="22" t="s">
        <v>244</v>
      </c>
      <c r="D96" s="23" t="s">
        <v>241</v>
      </c>
      <c r="E96" s="24" t="s">
        <v>311</v>
      </c>
      <c r="F96" s="25"/>
      <c r="G96" s="26" t="s">
        <v>310</v>
      </c>
      <c r="H96" s="27">
        <v>0</v>
      </c>
      <c r="I96" s="28">
        <v>9.5399999999999991</v>
      </c>
      <c r="J96" s="19" t="s">
        <v>310</v>
      </c>
      <c r="K96" s="20"/>
      <c r="L96" s="21">
        <v>4670476</v>
      </c>
      <c r="M96" s="120"/>
    </row>
    <row r="97" spans="1:16" ht="15.75" x14ac:dyDescent="0.25">
      <c r="A97" s="43" t="s">
        <v>310</v>
      </c>
      <c r="B97" s="147"/>
      <c r="C97" s="22">
        <v>0.5</v>
      </c>
      <c r="D97" s="23" t="s">
        <v>242</v>
      </c>
      <c r="E97" s="24" t="s">
        <v>311</v>
      </c>
      <c r="F97" s="25"/>
      <c r="G97" s="26" t="s">
        <v>310</v>
      </c>
      <c r="H97" s="27">
        <v>0</v>
      </c>
      <c r="I97" s="28">
        <v>1.59</v>
      </c>
      <c r="J97" s="19" t="s">
        <v>310</v>
      </c>
      <c r="K97" s="20"/>
      <c r="L97" s="21">
        <v>658959</v>
      </c>
      <c r="M97" s="120"/>
    </row>
    <row r="98" spans="1:16" ht="15.75" x14ac:dyDescent="0.25">
      <c r="A98" s="43" t="s">
        <v>310</v>
      </c>
      <c r="B98" s="147"/>
      <c r="C98" s="22">
        <v>0.5</v>
      </c>
      <c r="D98" s="23" t="s">
        <v>243</v>
      </c>
      <c r="E98" s="24" t="s">
        <v>311</v>
      </c>
      <c r="F98" s="25"/>
      <c r="G98" s="26" t="s">
        <v>310</v>
      </c>
      <c r="H98" s="27">
        <v>0</v>
      </c>
      <c r="I98" s="28">
        <v>1.59</v>
      </c>
      <c r="J98" s="19" t="s">
        <v>310</v>
      </c>
      <c r="K98" s="20"/>
      <c r="L98" s="21">
        <v>6989446</v>
      </c>
      <c r="M98" s="120"/>
    </row>
    <row r="99" spans="1:16" ht="15.75" x14ac:dyDescent="0.25">
      <c r="A99" s="43" t="s">
        <v>310</v>
      </c>
      <c r="B99" s="147"/>
      <c r="C99" s="22">
        <v>0.5</v>
      </c>
      <c r="D99" s="23" t="s">
        <v>286</v>
      </c>
      <c r="E99" s="24" t="s">
        <v>311</v>
      </c>
      <c r="F99" s="25"/>
      <c r="G99" s="26" t="s">
        <v>310</v>
      </c>
      <c r="H99" s="27">
        <v>0</v>
      </c>
      <c r="I99" s="28">
        <v>0.99</v>
      </c>
      <c r="J99" s="19" t="s">
        <v>310</v>
      </c>
      <c r="K99" s="20"/>
      <c r="L99" s="21">
        <v>2020001691920</v>
      </c>
      <c r="M99" s="120"/>
    </row>
    <row r="100" spans="1:16" ht="15.75" x14ac:dyDescent="0.25">
      <c r="A100" s="43" t="s">
        <v>310</v>
      </c>
      <c r="B100" s="147"/>
      <c r="C100" s="22">
        <v>0.5</v>
      </c>
      <c r="D100" s="23" t="s">
        <v>355</v>
      </c>
      <c r="E100" s="24" t="s">
        <v>311</v>
      </c>
      <c r="F100" s="25"/>
      <c r="G100" s="26" t="s">
        <v>310</v>
      </c>
      <c r="H100" s="27">
        <v>0</v>
      </c>
      <c r="I100" s="28">
        <v>0.69</v>
      </c>
      <c r="J100" s="19" t="s">
        <v>310</v>
      </c>
      <c r="K100" s="20"/>
      <c r="L100" s="21">
        <v>2239781</v>
      </c>
      <c r="M100" s="120"/>
    </row>
    <row r="101" spans="1:16" ht="15.75" x14ac:dyDescent="0.25">
      <c r="A101" s="43" t="s">
        <v>310</v>
      </c>
      <c r="B101" s="147"/>
      <c r="C101" s="22" t="s">
        <v>261</v>
      </c>
      <c r="D101" s="23" t="s">
        <v>260</v>
      </c>
      <c r="E101" s="24" t="s">
        <v>311</v>
      </c>
      <c r="F101" s="25"/>
      <c r="G101" s="26" t="s">
        <v>310</v>
      </c>
      <c r="H101" s="27">
        <v>0</v>
      </c>
      <c r="I101" s="28">
        <v>10.99</v>
      </c>
      <c r="J101" s="19" t="s">
        <v>310</v>
      </c>
      <c r="K101" s="20"/>
      <c r="L101" s="21">
        <v>4285113</v>
      </c>
      <c r="M101" s="120"/>
    </row>
    <row r="102" spans="1:16" ht="15.75" x14ac:dyDescent="0.25">
      <c r="A102" s="43" t="s">
        <v>310</v>
      </c>
      <c r="B102" s="147"/>
      <c r="C102" s="22" t="s">
        <v>261</v>
      </c>
      <c r="D102" s="23" t="s">
        <v>262</v>
      </c>
      <c r="E102" s="24" t="s">
        <v>311</v>
      </c>
      <c r="F102" s="25"/>
      <c r="G102" s="26" t="s">
        <v>310</v>
      </c>
      <c r="H102" s="27">
        <v>0</v>
      </c>
      <c r="I102" s="28">
        <v>6.99</v>
      </c>
      <c r="J102" s="19" t="s">
        <v>310</v>
      </c>
      <c r="K102" s="20"/>
      <c r="L102" s="21">
        <v>837385</v>
      </c>
      <c r="M102" s="119"/>
      <c r="P102" s="57"/>
    </row>
    <row r="103" spans="1:16" ht="15.75" x14ac:dyDescent="0.25">
      <c r="A103" s="43" t="s">
        <v>310</v>
      </c>
      <c r="B103" s="147"/>
      <c r="C103" s="22">
        <v>1</v>
      </c>
      <c r="D103" s="23" t="s">
        <v>155</v>
      </c>
      <c r="E103" s="24" t="s">
        <v>311</v>
      </c>
      <c r="F103" s="25"/>
      <c r="G103" s="26" t="s">
        <v>310</v>
      </c>
      <c r="H103" s="27">
        <v>0</v>
      </c>
      <c r="I103" s="28">
        <v>1.89</v>
      </c>
      <c r="J103" s="19" t="s">
        <v>310</v>
      </c>
      <c r="K103" s="20"/>
      <c r="L103" s="21">
        <v>5398485</v>
      </c>
      <c r="M103" s="120">
        <v>630</v>
      </c>
    </row>
    <row r="104" spans="1:16" ht="15.75" x14ac:dyDescent="0.25">
      <c r="A104" s="43" t="s">
        <v>310</v>
      </c>
      <c r="B104" s="147"/>
      <c r="C104" s="22">
        <v>1</v>
      </c>
      <c r="D104" s="23" t="s">
        <v>226</v>
      </c>
      <c r="E104" s="24" t="s">
        <v>311</v>
      </c>
      <c r="F104" s="25"/>
      <c r="G104" s="26" t="s">
        <v>310</v>
      </c>
      <c r="H104" s="27">
        <v>0</v>
      </c>
      <c r="I104" s="28">
        <v>2.29</v>
      </c>
      <c r="J104" s="19" t="s">
        <v>310</v>
      </c>
      <c r="K104" s="20"/>
      <c r="L104" s="21">
        <v>2015001145009</v>
      </c>
      <c r="M104" s="120">
        <v>636</v>
      </c>
    </row>
    <row r="105" spans="1:16" ht="15.75" x14ac:dyDescent="0.25">
      <c r="A105" s="43" t="s">
        <v>310</v>
      </c>
      <c r="B105" s="147"/>
      <c r="C105" s="22">
        <v>1</v>
      </c>
      <c r="D105" s="23" t="s">
        <v>227</v>
      </c>
      <c r="E105" s="24" t="s">
        <v>311</v>
      </c>
      <c r="F105" s="25"/>
      <c r="G105" s="26" t="s">
        <v>310</v>
      </c>
      <c r="H105" s="27">
        <v>0</v>
      </c>
      <c r="I105" s="28">
        <v>2.09</v>
      </c>
      <c r="J105" s="19" t="s">
        <v>310</v>
      </c>
      <c r="K105" s="20"/>
      <c r="L105" s="21">
        <v>2015001144989</v>
      </c>
      <c r="M105" s="120">
        <v>637</v>
      </c>
      <c r="P105" s="57"/>
    </row>
    <row r="106" spans="1:16" ht="15.75" x14ac:dyDescent="0.25">
      <c r="A106" s="43" t="s">
        <v>310</v>
      </c>
      <c r="B106" s="147"/>
      <c r="C106" s="22">
        <v>0.5</v>
      </c>
      <c r="D106" s="23" t="s">
        <v>82</v>
      </c>
      <c r="E106" s="24" t="s">
        <v>311</v>
      </c>
      <c r="F106" s="25"/>
      <c r="G106" s="26" t="s">
        <v>310</v>
      </c>
      <c r="H106" s="27">
        <v>0</v>
      </c>
      <c r="I106" s="28">
        <v>0.85</v>
      </c>
      <c r="J106" s="19" t="s">
        <v>310</v>
      </c>
      <c r="K106" s="20"/>
      <c r="L106" s="21">
        <v>2020003086687</v>
      </c>
    </row>
    <row r="107" spans="1:16" ht="15.75" x14ac:dyDescent="0.25">
      <c r="A107" s="43" t="s">
        <v>310</v>
      </c>
      <c r="B107" s="147"/>
      <c r="C107" s="22">
        <v>0.5</v>
      </c>
      <c r="D107" s="23" t="s">
        <v>83</v>
      </c>
      <c r="E107" s="24" t="s">
        <v>311</v>
      </c>
      <c r="F107" s="25"/>
      <c r="G107" s="26" t="s">
        <v>310</v>
      </c>
      <c r="H107" s="27">
        <v>0</v>
      </c>
      <c r="I107" s="28">
        <v>0.85</v>
      </c>
      <c r="J107" s="19" t="s">
        <v>310</v>
      </c>
      <c r="K107" s="20"/>
      <c r="L107" s="21">
        <v>2939704</v>
      </c>
    </row>
    <row r="108" spans="1:16" ht="15.75" x14ac:dyDescent="0.25">
      <c r="A108" s="43" t="s">
        <v>310</v>
      </c>
      <c r="B108" s="147"/>
      <c r="C108" s="22">
        <v>0.5</v>
      </c>
      <c r="D108" s="23" t="s">
        <v>84</v>
      </c>
      <c r="E108" s="24" t="s">
        <v>311</v>
      </c>
      <c r="F108" s="25"/>
      <c r="G108" s="26" t="s">
        <v>310</v>
      </c>
      <c r="H108" s="27">
        <v>0</v>
      </c>
      <c r="I108" s="28">
        <v>0.85</v>
      </c>
      <c r="J108" s="19" t="s">
        <v>310</v>
      </c>
      <c r="K108" s="20"/>
      <c r="L108" s="21">
        <v>2939698</v>
      </c>
    </row>
    <row r="109" spans="1:16" ht="15.75" x14ac:dyDescent="0.25">
      <c r="A109" s="43" t="s">
        <v>310</v>
      </c>
      <c r="B109" s="147"/>
      <c r="C109" s="22">
        <v>0.5</v>
      </c>
      <c r="D109" s="23" t="s">
        <v>219</v>
      </c>
      <c r="E109" s="24" t="s">
        <v>311</v>
      </c>
      <c r="F109" s="25"/>
      <c r="G109" s="26" t="s">
        <v>310</v>
      </c>
      <c r="H109" s="27">
        <v>0</v>
      </c>
      <c r="I109" s="28">
        <v>0.85</v>
      </c>
      <c r="J109" s="19" t="s">
        <v>310</v>
      </c>
      <c r="K109" s="20"/>
      <c r="L109" s="21">
        <v>2939674</v>
      </c>
    </row>
    <row r="110" spans="1:16" ht="15.75" x14ac:dyDescent="0.25">
      <c r="A110" s="43" t="s">
        <v>310</v>
      </c>
      <c r="B110" s="147"/>
      <c r="C110" s="22" t="s">
        <v>356</v>
      </c>
      <c r="D110" s="23" t="s">
        <v>357</v>
      </c>
      <c r="E110" s="24" t="s">
        <v>311</v>
      </c>
      <c r="F110" s="25"/>
      <c r="G110" s="26" t="s">
        <v>310</v>
      </c>
      <c r="H110" s="27">
        <v>0</v>
      </c>
      <c r="I110" s="28">
        <v>5.94</v>
      </c>
      <c r="J110" s="19" t="s">
        <v>310</v>
      </c>
      <c r="K110" s="20"/>
      <c r="L110" s="21">
        <v>2020005017399</v>
      </c>
    </row>
    <row r="111" spans="1:16" ht="15.75" x14ac:dyDescent="0.25">
      <c r="A111" s="43" t="s">
        <v>310</v>
      </c>
      <c r="B111" s="147"/>
      <c r="C111" s="22" t="s">
        <v>356</v>
      </c>
      <c r="D111" s="23" t="s">
        <v>358</v>
      </c>
      <c r="E111" s="24" t="s">
        <v>311</v>
      </c>
      <c r="F111" s="25"/>
      <c r="G111" s="26" t="s">
        <v>310</v>
      </c>
      <c r="H111" s="27">
        <v>0</v>
      </c>
      <c r="I111" s="28">
        <v>5.94</v>
      </c>
      <c r="J111" s="19" t="s">
        <v>310</v>
      </c>
      <c r="K111" s="20"/>
      <c r="L111" s="21">
        <v>2020005017429</v>
      </c>
    </row>
    <row r="112" spans="1:16" ht="15.75" x14ac:dyDescent="0.25">
      <c r="A112" s="43" t="s">
        <v>310</v>
      </c>
      <c r="B112" s="147"/>
      <c r="C112" s="22" t="s">
        <v>356</v>
      </c>
      <c r="D112" s="23" t="s">
        <v>359</v>
      </c>
      <c r="E112" s="24" t="s">
        <v>311</v>
      </c>
      <c r="F112" s="25"/>
      <c r="G112" s="26" t="s">
        <v>310</v>
      </c>
      <c r="H112" s="27">
        <v>0</v>
      </c>
      <c r="I112" s="28">
        <v>5.94</v>
      </c>
      <c r="J112" s="19" t="s">
        <v>310</v>
      </c>
      <c r="K112" s="20"/>
      <c r="L112" s="21">
        <v>2020005017450</v>
      </c>
    </row>
    <row r="113" spans="1:52" ht="15.75" x14ac:dyDescent="0.25">
      <c r="A113" s="43" t="s">
        <v>310</v>
      </c>
      <c r="B113" s="147"/>
      <c r="C113" s="22" t="s">
        <v>356</v>
      </c>
      <c r="D113" s="23" t="s">
        <v>360</v>
      </c>
      <c r="E113" s="24" t="s">
        <v>311</v>
      </c>
      <c r="F113" s="25"/>
      <c r="G113" s="26" t="s">
        <v>310</v>
      </c>
      <c r="H113" s="27">
        <v>0</v>
      </c>
      <c r="I113" s="28">
        <v>5.94</v>
      </c>
      <c r="J113" s="19" t="s">
        <v>310</v>
      </c>
      <c r="K113" s="20"/>
      <c r="L113" s="21">
        <v>2020005017481</v>
      </c>
    </row>
    <row r="114" spans="1:52" ht="15.75" x14ac:dyDescent="0.25">
      <c r="A114" s="43" t="s">
        <v>310</v>
      </c>
      <c r="B114" s="147"/>
      <c r="C114" s="22" t="s">
        <v>356</v>
      </c>
      <c r="D114" s="23" t="s">
        <v>361</v>
      </c>
      <c r="E114" s="24" t="s">
        <v>311</v>
      </c>
      <c r="F114" s="25"/>
      <c r="G114" s="26" t="s">
        <v>310</v>
      </c>
      <c r="H114" s="27">
        <v>0</v>
      </c>
      <c r="I114" s="28">
        <v>5.94</v>
      </c>
      <c r="J114" s="19" t="s">
        <v>310</v>
      </c>
      <c r="K114" s="20"/>
      <c r="L114" s="21">
        <v>2020005017528</v>
      </c>
    </row>
    <row r="115" spans="1:52" ht="15.75" x14ac:dyDescent="0.25">
      <c r="A115" s="43" t="s">
        <v>310</v>
      </c>
      <c r="B115" s="147"/>
      <c r="C115" s="22" t="s">
        <v>356</v>
      </c>
      <c r="D115" s="23" t="s">
        <v>362</v>
      </c>
      <c r="E115" s="24" t="s">
        <v>311</v>
      </c>
      <c r="F115" s="25"/>
      <c r="G115" s="26" t="s">
        <v>310</v>
      </c>
      <c r="H115" s="27">
        <v>0</v>
      </c>
      <c r="I115" s="28">
        <v>5.94</v>
      </c>
      <c r="J115" s="19" t="s">
        <v>310</v>
      </c>
      <c r="K115" s="20"/>
      <c r="L115" s="21">
        <v>2020005017580</v>
      </c>
    </row>
    <row r="116" spans="1:52" ht="15.75" x14ac:dyDescent="0.25">
      <c r="A116" s="43" t="s">
        <v>310</v>
      </c>
      <c r="B116" s="147"/>
      <c r="C116" s="22">
        <v>1</v>
      </c>
      <c r="D116" s="23" t="s">
        <v>231</v>
      </c>
      <c r="E116" s="24" t="s">
        <v>311</v>
      </c>
      <c r="F116" s="25"/>
      <c r="G116" s="26" t="s">
        <v>310</v>
      </c>
      <c r="H116" s="27">
        <v>0</v>
      </c>
      <c r="I116" s="28">
        <v>0.99</v>
      </c>
      <c r="J116" s="19" t="s">
        <v>310</v>
      </c>
      <c r="K116" s="20"/>
      <c r="L116" s="21">
        <v>2020003345432</v>
      </c>
    </row>
    <row r="117" spans="1:52" ht="15.75" x14ac:dyDescent="0.25">
      <c r="A117" s="43" t="s">
        <v>310</v>
      </c>
      <c r="B117" s="147"/>
      <c r="C117" s="22">
        <v>1</v>
      </c>
      <c r="D117" s="23" t="s">
        <v>232</v>
      </c>
      <c r="E117" s="24" t="s">
        <v>311</v>
      </c>
      <c r="F117" s="25"/>
      <c r="G117" s="26" t="s">
        <v>310</v>
      </c>
      <c r="H117" s="27">
        <v>0</v>
      </c>
      <c r="I117" s="28">
        <v>0.99</v>
      </c>
      <c r="J117" s="19" t="s">
        <v>310</v>
      </c>
      <c r="K117" s="20"/>
      <c r="L117" s="21">
        <v>2020003345302</v>
      </c>
    </row>
    <row r="118" spans="1:52" ht="15.75" x14ac:dyDescent="0.25">
      <c r="A118" s="43" t="s">
        <v>310</v>
      </c>
      <c r="B118" s="147"/>
      <c r="C118" s="22">
        <v>1</v>
      </c>
      <c r="D118" s="23" t="s">
        <v>233</v>
      </c>
      <c r="E118" s="24" t="s">
        <v>311</v>
      </c>
      <c r="F118" s="25"/>
      <c r="G118" s="26" t="s">
        <v>310</v>
      </c>
      <c r="H118" s="27">
        <v>0</v>
      </c>
      <c r="I118" s="28">
        <v>1.49</v>
      </c>
      <c r="J118" s="19" t="s">
        <v>310</v>
      </c>
      <c r="K118" s="20"/>
      <c r="L118" s="21">
        <v>2020003272035</v>
      </c>
    </row>
    <row r="119" spans="1:52" ht="15.75" x14ac:dyDescent="0.25">
      <c r="A119" s="43" t="s">
        <v>310</v>
      </c>
      <c r="B119" s="147"/>
      <c r="C119" s="22">
        <v>1</v>
      </c>
      <c r="D119" s="23" t="s">
        <v>234</v>
      </c>
      <c r="E119" s="24" t="s">
        <v>311</v>
      </c>
      <c r="F119" s="25"/>
      <c r="G119" s="26" t="s">
        <v>310</v>
      </c>
      <c r="H119" s="27">
        <v>0</v>
      </c>
      <c r="I119" s="28">
        <v>1.49</v>
      </c>
      <c r="J119" s="19" t="s">
        <v>310</v>
      </c>
      <c r="K119" s="20"/>
      <c r="L119" s="21">
        <v>2020003271885</v>
      </c>
    </row>
    <row r="120" spans="1:52" ht="15.75" x14ac:dyDescent="0.25">
      <c r="A120" s="43" t="s">
        <v>310</v>
      </c>
      <c r="B120" s="147"/>
      <c r="C120" s="22">
        <v>1</v>
      </c>
      <c r="D120" s="23" t="s">
        <v>235</v>
      </c>
      <c r="E120" s="24" t="s">
        <v>311</v>
      </c>
      <c r="F120" s="25"/>
      <c r="G120" s="26" t="s">
        <v>310</v>
      </c>
      <c r="H120" s="27">
        <v>0</v>
      </c>
      <c r="I120" s="28">
        <v>3.19</v>
      </c>
      <c r="J120" s="19" t="s">
        <v>310</v>
      </c>
      <c r="K120" s="20"/>
      <c r="L120" s="21">
        <v>2020003345241</v>
      </c>
    </row>
    <row r="121" spans="1:52" ht="15.75" x14ac:dyDescent="0.25">
      <c r="A121" s="43" t="s">
        <v>310</v>
      </c>
      <c r="B121" s="147"/>
      <c r="C121" s="22">
        <v>1</v>
      </c>
      <c r="D121" s="23" t="s">
        <v>250</v>
      </c>
      <c r="E121" s="24" t="s">
        <v>311</v>
      </c>
      <c r="F121" s="25"/>
      <c r="G121" s="26" t="s">
        <v>310</v>
      </c>
      <c r="H121" s="27">
        <v>0</v>
      </c>
      <c r="I121" s="28">
        <v>1.79</v>
      </c>
      <c r="J121" s="19" t="s">
        <v>310</v>
      </c>
      <c r="K121" s="20"/>
      <c r="L121" s="21">
        <v>2020003345166</v>
      </c>
    </row>
    <row r="122" spans="1:52" ht="15.75" x14ac:dyDescent="0.25">
      <c r="A122" s="43" t="s">
        <v>310</v>
      </c>
      <c r="B122" s="147"/>
      <c r="C122" s="22">
        <v>1</v>
      </c>
      <c r="D122" s="23" t="s">
        <v>236</v>
      </c>
      <c r="E122" s="24" t="s">
        <v>311</v>
      </c>
      <c r="F122" s="25"/>
      <c r="G122" s="26" t="s">
        <v>310</v>
      </c>
      <c r="H122" s="27">
        <v>0</v>
      </c>
      <c r="I122" s="28">
        <v>0.85</v>
      </c>
      <c r="J122" s="19" t="s">
        <v>310</v>
      </c>
      <c r="K122" s="20"/>
      <c r="L122" s="21">
        <v>2020003658112</v>
      </c>
    </row>
    <row r="123" spans="1:52" ht="15.75" x14ac:dyDescent="0.25">
      <c r="A123" s="43" t="s">
        <v>310</v>
      </c>
      <c r="B123" s="147"/>
      <c r="C123" s="22" t="s">
        <v>78</v>
      </c>
      <c r="D123" s="23" t="s">
        <v>74</v>
      </c>
      <c r="E123" s="24" t="s">
        <v>311</v>
      </c>
      <c r="F123" s="25"/>
      <c r="G123" s="26" t="s">
        <v>310</v>
      </c>
      <c r="H123" s="27">
        <v>0</v>
      </c>
      <c r="I123" s="28">
        <v>9.5399999999999991</v>
      </c>
      <c r="J123" s="19" t="s">
        <v>310</v>
      </c>
      <c r="K123" s="20"/>
      <c r="L123" s="21">
        <v>4524410</v>
      </c>
    </row>
    <row r="124" spans="1:52" ht="15.75" x14ac:dyDescent="0.25">
      <c r="A124" s="43" t="s">
        <v>310</v>
      </c>
      <c r="B124" s="147"/>
      <c r="C124" s="22" t="s">
        <v>78</v>
      </c>
      <c r="D124" s="23" t="s">
        <v>75</v>
      </c>
      <c r="E124" s="24" t="s">
        <v>311</v>
      </c>
      <c r="F124" s="25"/>
      <c r="G124" s="26" t="s">
        <v>310</v>
      </c>
      <c r="H124" s="27">
        <v>0</v>
      </c>
      <c r="I124" s="28">
        <v>3.54</v>
      </c>
      <c r="J124" s="19" t="s">
        <v>310</v>
      </c>
      <c r="K124" s="20"/>
      <c r="L124" s="21">
        <v>2778624</v>
      </c>
    </row>
    <row r="125" spans="1:52" ht="15.75" x14ac:dyDescent="0.25">
      <c r="A125" s="43" t="s">
        <v>37</v>
      </c>
      <c r="B125" s="40" t="s">
        <v>37</v>
      </c>
      <c r="C125" s="22">
        <v>0</v>
      </c>
      <c r="D125" s="23" t="s">
        <v>86</v>
      </c>
      <c r="E125" s="24"/>
      <c r="F125" s="25"/>
      <c r="G125" s="26" t="s">
        <v>310</v>
      </c>
      <c r="H125" s="27">
        <v>0</v>
      </c>
      <c r="I125" s="28" t="s">
        <v>37</v>
      </c>
      <c r="J125" s="19" t="s">
        <v>310</v>
      </c>
      <c r="K125" s="20"/>
      <c r="L125" s="21">
        <v>4</v>
      </c>
    </row>
    <row r="126" spans="1:52" s="3" customFormat="1" ht="15.75" x14ac:dyDescent="0.25">
      <c r="A126" s="43" t="s">
        <v>310</v>
      </c>
      <c r="B126" s="147"/>
      <c r="C126" s="22">
        <v>0.7</v>
      </c>
      <c r="D126" s="23" t="s">
        <v>105</v>
      </c>
      <c r="E126" s="24" t="s">
        <v>311</v>
      </c>
      <c r="F126" s="25"/>
      <c r="G126" s="26" t="s">
        <v>310</v>
      </c>
      <c r="H126" s="27">
        <v>0</v>
      </c>
      <c r="I126" s="28">
        <v>16.989999999999998</v>
      </c>
      <c r="J126" s="19" t="s">
        <v>310</v>
      </c>
      <c r="K126" s="20"/>
      <c r="L126" s="21">
        <v>7698507</v>
      </c>
      <c r="N126" s="4"/>
      <c r="O126" s="4"/>
      <c r="P126" s="5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  <c r="AY126" s="4"/>
      <c r="AZ126" s="4"/>
    </row>
    <row r="127" spans="1:52" ht="15.75" x14ac:dyDescent="0.25">
      <c r="A127" s="43" t="s">
        <v>310</v>
      </c>
      <c r="B127" s="147"/>
      <c r="C127" s="22">
        <v>0.7</v>
      </c>
      <c r="D127" s="23" t="s">
        <v>61</v>
      </c>
      <c r="E127" s="24" t="s">
        <v>311</v>
      </c>
      <c r="F127" s="25"/>
      <c r="G127" s="26" t="s">
        <v>310</v>
      </c>
      <c r="H127" s="27">
        <v>0</v>
      </c>
      <c r="I127" s="28">
        <v>17.989999999999998</v>
      </c>
      <c r="J127" s="19" t="s">
        <v>310</v>
      </c>
      <c r="K127" s="20"/>
      <c r="L127" s="21">
        <v>7687358</v>
      </c>
    </row>
    <row r="128" spans="1:52" ht="15.75" x14ac:dyDescent="0.25">
      <c r="A128" s="43" t="s">
        <v>310</v>
      </c>
      <c r="B128" s="147"/>
      <c r="C128" s="22">
        <v>0.7</v>
      </c>
      <c r="D128" s="23" t="s">
        <v>202</v>
      </c>
      <c r="E128" s="24" t="s">
        <v>311</v>
      </c>
      <c r="F128" s="25"/>
      <c r="G128" s="26" t="s">
        <v>310</v>
      </c>
      <c r="H128" s="27">
        <v>0</v>
      </c>
      <c r="I128" s="28">
        <v>16.989999999999998</v>
      </c>
      <c r="J128" s="19" t="s">
        <v>310</v>
      </c>
      <c r="K128" s="20"/>
      <c r="L128" s="21">
        <v>7696855</v>
      </c>
    </row>
    <row r="129" spans="1:12" ht="15.75" x14ac:dyDescent="0.25">
      <c r="A129" s="43" t="s">
        <v>310</v>
      </c>
      <c r="B129" s="147"/>
      <c r="C129" s="22">
        <v>0.7</v>
      </c>
      <c r="D129" s="23" t="s">
        <v>69</v>
      </c>
      <c r="E129" s="24" t="s">
        <v>311</v>
      </c>
      <c r="F129" s="25"/>
      <c r="G129" s="26" t="s">
        <v>310</v>
      </c>
      <c r="H129" s="27">
        <v>0</v>
      </c>
      <c r="I129" s="28">
        <v>19.989999999999998</v>
      </c>
      <c r="J129" s="19" t="s">
        <v>310</v>
      </c>
      <c r="K129" s="20"/>
      <c r="L129" s="21">
        <v>7676826</v>
      </c>
    </row>
    <row r="130" spans="1:12" ht="15.75" x14ac:dyDescent="0.25">
      <c r="A130" s="43" t="s">
        <v>310</v>
      </c>
      <c r="B130" s="147"/>
      <c r="C130" s="22">
        <v>0.7</v>
      </c>
      <c r="D130" s="23" t="s">
        <v>249</v>
      </c>
      <c r="E130" s="24" t="s">
        <v>311</v>
      </c>
      <c r="F130" s="25"/>
      <c r="G130" s="26" t="s">
        <v>310</v>
      </c>
      <c r="H130" s="27">
        <v>0</v>
      </c>
      <c r="I130" s="28">
        <v>13.49</v>
      </c>
      <c r="J130" s="19" t="s">
        <v>310</v>
      </c>
      <c r="K130" s="20"/>
      <c r="L130" s="21">
        <v>2020002453343</v>
      </c>
    </row>
    <row r="131" spans="1:12" ht="15.75" x14ac:dyDescent="0.25">
      <c r="A131" s="43" t="s">
        <v>310</v>
      </c>
      <c r="B131" s="147"/>
      <c r="C131" s="22" t="s">
        <v>50</v>
      </c>
      <c r="D131" s="23" t="s">
        <v>249</v>
      </c>
      <c r="E131" s="24" t="s">
        <v>311</v>
      </c>
      <c r="F131" s="25"/>
      <c r="G131" s="26" t="s">
        <v>310</v>
      </c>
      <c r="H131" s="27">
        <v>0</v>
      </c>
      <c r="I131" s="28">
        <v>22.99</v>
      </c>
      <c r="J131" s="19" t="s">
        <v>310</v>
      </c>
      <c r="K131" s="20"/>
      <c r="L131" s="21">
        <v>2015002252065</v>
      </c>
    </row>
    <row r="132" spans="1:12" ht="15.75" x14ac:dyDescent="0.25">
      <c r="A132" s="43" t="s">
        <v>310</v>
      </c>
      <c r="B132" s="147"/>
      <c r="C132" s="22">
        <v>0.7</v>
      </c>
      <c r="D132" s="23" t="s">
        <v>63</v>
      </c>
      <c r="E132" s="24" t="s">
        <v>311</v>
      </c>
      <c r="F132" s="25"/>
      <c r="G132" s="26" t="s">
        <v>310</v>
      </c>
      <c r="H132" s="27">
        <v>0</v>
      </c>
      <c r="I132" s="28">
        <v>19.989999999999998</v>
      </c>
      <c r="J132" s="19" t="s">
        <v>310</v>
      </c>
      <c r="K132" s="20"/>
      <c r="L132" s="21">
        <v>8183101</v>
      </c>
    </row>
    <row r="133" spans="1:12" ht="15.75" x14ac:dyDescent="0.25">
      <c r="A133" s="43" t="s">
        <v>310</v>
      </c>
      <c r="B133" s="147"/>
      <c r="C133" s="22">
        <v>0.25</v>
      </c>
      <c r="D133" s="23" t="s">
        <v>363</v>
      </c>
      <c r="E133" s="24" t="s">
        <v>311</v>
      </c>
      <c r="F133" s="25"/>
      <c r="G133" s="26" t="s">
        <v>310</v>
      </c>
      <c r="H133" s="27">
        <v>0</v>
      </c>
      <c r="I133" s="28">
        <v>1.99</v>
      </c>
      <c r="J133" s="19" t="s">
        <v>310</v>
      </c>
      <c r="K133" s="20"/>
      <c r="L133" s="21">
        <v>2020005024458</v>
      </c>
    </row>
    <row r="134" spans="1:12" ht="15.75" x14ac:dyDescent="0.25">
      <c r="A134" s="43" t="s">
        <v>310</v>
      </c>
      <c r="B134" s="147"/>
      <c r="C134" s="22">
        <v>0.7</v>
      </c>
      <c r="D134" s="23" t="s">
        <v>59</v>
      </c>
      <c r="E134" s="24" t="s">
        <v>311</v>
      </c>
      <c r="F134" s="25"/>
      <c r="G134" s="26" t="s">
        <v>310</v>
      </c>
      <c r="H134" s="27">
        <v>0</v>
      </c>
      <c r="I134" s="28">
        <v>13.49</v>
      </c>
      <c r="J134" s="19" t="s">
        <v>310</v>
      </c>
      <c r="K134" s="20"/>
      <c r="L134" s="21">
        <v>6984939</v>
      </c>
    </row>
    <row r="135" spans="1:12" ht="15.75" x14ac:dyDescent="0.25">
      <c r="A135" s="43" t="s">
        <v>310</v>
      </c>
      <c r="B135" s="147"/>
      <c r="C135" s="22">
        <v>0.7</v>
      </c>
      <c r="D135" s="23" t="s">
        <v>60</v>
      </c>
      <c r="E135" s="24" t="s">
        <v>311</v>
      </c>
      <c r="F135" s="25"/>
      <c r="G135" s="26" t="s">
        <v>310</v>
      </c>
      <c r="H135" s="27">
        <v>0</v>
      </c>
      <c r="I135" s="28">
        <v>13.49</v>
      </c>
      <c r="J135" s="19" t="s">
        <v>310</v>
      </c>
      <c r="K135" s="20"/>
      <c r="L135" s="21">
        <v>6981938</v>
      </c>
    </row>
    <row r="136" spans="1:12" ht="15.75" x14ac:dyDescent="0.25">
      <c r="A136" s="43" t="s">
        <v>310</v>
      </c>
      <c r="B136" s="147"/>
      <c r="C136" s="22" t="s">
        <v>120</v>
      </c>
      <c r="D136" s="23" t="s">
        <v>292</v>
      </c>
      <c r="E136" s="24" t="s">
        <v>311</v>
      </c>
      <c r="F136" s="25"/>
      <c r="G136" s="26" t="s">
        <v>310</v>
      </c>
      <c r="H136" s="27">
        <v>0</v>
      </c>
      <c r="I136" s="28">
        <v>16.989999999999998</v>
      </c>
      <c r="J136" s="19" t="s">
        <v>310</v>
      </c>
      <c r="K136" s="20"/>
      <c r="L136" s="21">
        <v>2015002440769</v>
      </c>
    </row>
    <row r="137" spans="1:12" ht="15.75" x14ac:dyDescent="0.25">
      <c r="A137" s="43" t="s">
        <v>310</v>
      </c>
      <c r="B137" s="147"/>
      <c r="C137" s="22">
        <v>0.7</v>
      </c>
      <c r="D137" s="23" t="s">
        <v>62</v>
      </c>
      <c r="E137" s="24" t="s">
        <v>311</v>
      </c>
      <c r="F137" s="25"/>
      <c r="G137" s="26" t="s">
        <v>310</v>
      </c>
      <c r="H137" s="27">
        <v>0</v>
      </c>
      <c r="I137" s="28">
        <v>29.99</v>
      </c>
      <c r="J137" s="19" t="s">
        <v>310</v>
      </c>
      <c r="K137" s="20"/>
      <c r="L137" s="21">
        <v>7681431</v>
      </c>
    </row>
    <row r="138" spans="1:12" ht="15.75" x14ac:dyDescent="0.25">
      <c r="A138" s="43" t="s">
        <v>310</v>
      </c>
      <c r="B138" s="147"/>
      <c r="C138" s="22">
        <v>0.7</v>
      </c>
      <c r="D138" s="23" t="s">
        <v>65</v>
      </c>
      <c r="E138" s="24" t="s">
        <v>311</v>
      </c>
      <c r="F138" s="25"/>
      <c r="G138" s="26" t="s">
        <v>310</v>
      </c>
      <c r="H138" s="27">
        <v>0</v>
      </c>
      <c r="I138" s="28">
        <v>16.989999999999998</v>
      </c>
      <c r="J138" s="19" t="s">
        <v>310</v>
      </c>
      <c r="K138" s="20"/>
      <c r="L138" s="21">
        <v>7677700</v>
      </c>
    </row>
    <row r="139" spans="1:12" ht="15.75" x14ac:dyDescent="0.25">
      <c r="A139" s="43" t="s">
        <v>310</v>
      </c>
      <c r="B139" s="147"/>
      <c r="C139" s="22" t="s">
        <v>70</v>
      </c>
      <c r="D139" s="23" t="s">
        <v>65</v>
      </c>
      <c r="E139" s="24" t="s">
        <v>311</v>
      </c>
      <c r="F139" s="25"/>
      <c r="G139" s="26" t="s">
        <v>310</v>
      </c>
      <c r="H139" s="27">
        <v>0</v>
      </c>
      <c r="I139" s="28">
        <v>10.49</v>
      </c>
      <c r="J139" s="19" t="s">
        <v>310</v>
      </c>
      <c r="K139" s="20"/>
      <c r="L139" s="21">
        <v>7693366</v>
      </c>
    </row>
    <row r="140" spans="1:12" ht="15.75" x14ac:dyDescent="0.25">
      <c r="A140" s="43" t="s">
        <v>310</v>
      </c>
      <c r="B140" s="147"/>
      <c r="C140" s="22">
        <v>0.02</v>
      </c>
      <c r="D140" s="23" t="s">
        <v>209</v>
      </c>
      <c r="E140" s="24" t="s">
        <v>311</v>
      </c>
      <c r="F140" s="25"/>
      <c r="G140" s="26" t="s">
        <v>310</v>
      </c>
      <c r="H140" s="27">
        <v>0</v>
      </c>
      <c r="I140" s="28">
        <v>1.59</v>
      </c>
      <c r="J140" s="19" t="s">
        <v>310</v>
      </c>
      <c r="K140" s="20"/>
      <c r="L140" s="21">
        <v>555883</v>
      </c>
    </row>
    <row r="141" spans="1:12" ht="15.75" x14ac:dyDescent="0.25">
      <c r="A141" s="43" t="s">
        <v>310</v>
      </c>
      <c r="B141" s="147"/>
      <c r="C141" s="22" t="s">
        <v>71</v>
      </c>
      <c r="D141" s="23" t="s">
        <v>66</v>
      </c>
      <c r="E141" s="24" t="s">
        <v>311</v>
      </c>
      <c r="F141" s="25"/>
      <c r="G141" s="26" t="s">
        <v>310</v>
      </c>
      <c r="H141" s="27">
        <v>0</v>
      </c>
      <c r="I141" s="28">
        <v>17.989999999999998</v>
      </c>
      <c r="J141" s="19" t="s">
        <v>310</v>
      </c>
      <c r="K141" s="20"/>
      <c r="L141" s="21">
        <v>7679599</v>
      </c>
    </row>
    <row r="142" spans="1:12" ht="15.75" x14ac:dyDescent="0.25">
      <c r="A142" s="43" t="s">
        <v>310</v>
      </c>
      <c r="B142" s="147"/>
      <c r="C142" s="22" t="s">
        <v>71</v>
      </c>
      <c r="D142" s="23" t="s">
        <v>67</v>
      </c>
      <c r="E142" s="24" t="s">
        <v>311</v>
      </c>
      <c r="F142" s="25"/>
      <c r="G142" s="26" t="s">
        <v>310</v>
      </c>
      <c r="H142" s="27">
        <v>0</v>
      </c>
      <c r="I142" s="28">
        <v>17.989999999999998</v>
      </c>
      <c r="J142" s="19" t="s">
        <v>310</v>
      </c>
      <c r="K142" s="20"/>
      <c r="L142" s="21">
        <v>6950217</v>
      </c>
    </row>
    <row r="143" spans="1:12" ht="15.75" x14ac:dyDescent="0.25">
      <c r="A143" s="43" t="s">
        <v>310</v>
      </c>
      <c r="B143" s="147"/>
      <c r="C143" s="22">
        <v>0.7</v>
      </c>
      <c r="D143" s="23" t="s">
        <v>293</v>
      </c>
      <c r="E143" s="24" t="s">
        <v>311</v>
      </c>
      <c r="F143" s="25"/>
      <c r="G143" s="26" t="s">
        <v>310</v>
      </c>
      <c r="H143" s="27">
        <v>0</v>
      </c>
      <c r="I143" s="28">
        <v>18.989999999999998</v>
      </c>
      <c r="J143" s="19" t="s">
        <v>310</v>
      </c>
      <c r="K143" s="20"/>
      <c r="L143" s="21">
        <v>7699108</v>
      </c>
    </row>
    <row r="144" spans="1:12" ht="15.75" x14ac:dyDescent="0.25">
      <c r="A144" s="43" t="s">
        <v>310</v>
      </c>
      <c r="B144" s="147"/>
      <c r="C144" s="22">
        <v>0.7</v>
      </c>
      <c r="D144" s="23" t="s">
        <v>64</v>
      </c>
      <c r="E144" s="24" t="s">
        <v>311</v>
      </c>
      <c r="F144" s="25"/>
      <c r="G144" s="26" t="s">
        <v>310</v>
      </c>
      <c r="H144" s="27" t="s">
        <v>103</v>
      </c>
      <c r="I144" s="28">
        <v>18.989999999999998</v>
      </c>
      <c r="J144" s="19" t="s">
        <v>348</v>
      </c>
      <c r="K144" s="20"/>
      <c r="L144" s="21">
        <v>7686597</v>
      </c>
    </row>
    <row r="145" spans="1:12" ht="15.75" x14ac:dyDescent="0.25">
      <c r="A145" s="44" t="s">
        <v>310</v>
      </c>
      <c r="B145" s="147"/>
      <c r="C145" s="30">
        <v>0.7</v>
      </c>
      <c r="D145" s="31" t="s">
        <v>68</v>
      </c>
      <c r="E145" s="32" t="s">
        <v>311</v>
      </c>
      <c r="F145" s="33"/>
      <c r="G145" s="34" t="s">
        <v>310</v>
      </c>
      <c r="H145" s="35" t="s">
        <v>103</v>
      </c>
      <c r="I145" s="36">
        <v>10.99</v>
      </c>
      <c r="J145" s="19" t="s">
        <v>348</v>
      </c>
      <c r="K145" s="20"/>
      <c r="L145" s="21">
        <v>2020002958572</v>
      </c>
    </row>
    <row r="146" spans="1:12" ht="15.75" x14ac:dyDescent="0.25">
      <c r="A146" s="121" t="s">
        <v>37</v>
      </c>
      <c r="B146" s="41" t="s">
        <v>37</v>
      </c>
      <c r="C146" s="122"/>
      <c r="D146" s="123" t="s">
        <v>88</v>
      </c>
      <c r="E146" s="124"/>
      <c r="F146" s="125"/>
      <c r="G146" s="34" t="s">
        <v>310</v>
      </c>
      <c r="H146" s="126"/>
      <c r="I146" s="127" t="s">
        <v>37</v>
      </c>
      <c r="J146" s="19" t="s">
        <v>310</v>
      </c>
      <c r="K146" s="128"/>
      <c r="L146" s="129">
        <v>5</v>
      </c>
    </row>
    <row r="147" spans="1:12" ht="15.75" x14ac:dyDescent="0.25">
      <c r="A147" s="44" t="s">
        <v>310</v>
      </c>
      <c r="B147" s="147"/>
      <c r="C147" s="30" t="s">
        <v>171</v>
      </c>
      <c r="D147" s="31" t="s">
        <v>228</v>
      </c>
      <c r="E147" s="32"/>
      <c r="F147" s="33"/>
      <c r="G147" s="34" t="s">
        <v>310</v>
      </c>
      <c r="H147" s="35">
        <v>0</v>
      </c>
      <c r="I147" s="36">
        <v>3.19</v>
      </c>
      <c r="J147" s="19" t="s">
        <v>310</v>
      </c>
      <c r="K147" s="20"/>
      <c r="L147" s="21">
        <v>114257</v>
      </c>
    </row>
    <row r="148" spans="1:12" ht="15.75" x14ac:dyDescent="0.25">
      <c r="A148" s="44" t="s">
        <v>310</v>
      </c>
      <c r="B148" s="147"/>
      <c r="C148" s="30" t="s">
        <v>167</v>
      </c>
      <c r="D148" s="31" t="s">
        <v>168</v>
      </c>
      <c r="E148" s="32"/>
      <c r="F148" s="33"/>
      <c r="G148" s="34" t="s">
        <v>310</v>
      </c>
      <c r="H148" s="35">
        <v>0</v>
      </c>
      <c r="I148" s="36">
        <v>4.59</v>
      </c>
      <c r="J148" s="19" t="s">
        <v>310</v>
      </c>
      <c r="K148" s="20"/>
      <c r="L148" s="21">
        <v>136556</v>
      </c>
    </row>
    <row r="149" spans="1:12" ht="15.75" x14ac:dyDescent="0.25">
      <c r="A149" s="44" t="s">
        <v>310</v>
      </c>
      <c r="B149" s="147"/>
      <c r="C149" s="30" t="s">
        <v>169</v>
      </c>
      <c r="D149" s="31" t="s">
        <v>81</v>
      </c>
      <c r="E149" s="32"/>
      <c r="F149" s="33"/>
      <c r="G149" s="34" t="s">
        <v>310</v>
      </c>
      <c r="H149" s="35">
        <v>0</v>
      </c>
      <c r="I149" s="36">
        <v>1.99</v>
      </c>
      <c r="J149" s="19" t="s">
        <v>310</v>
      </c>
      <c r="K149" s="20"/>
      <c r="L149" s="21">
        <v>7285141</v>
      </c>
    </row>
    <row r="150" spans="1:12" ht="15.75" x14ac:dyDescent="0.25">
      <c r="A150" s="44" t="s">
        <v>310</v>
      </c>
      <c r="B150" s="147"/>
      <c r="C150" s="30" t="s">
        <v>364</v>
      </c>
      <c r="D150" s="31" t="s">
        <v>365</v>
      </c>
      <c r="E150" s="32"/>
      <c r="F150" s="33"/>
      <c r="G150" s="34" t="s">
        <v>310</v>
      </c>
      <c r="H150" s="35">
        <v>0</v>
      </c>
      <c r="I150" s="36">
        <v>15.99</v>
      </c>
      <c r="J150" s="19" t="s">
        <v>310</v>
      </c>
      <c r="K150" s="20"/>
      <c r="L150" s="21">
        <v>462730</v>
      </c>
    </row>
    <row r="151" spans="1:12" ht="15.75" x14ac:dyDescent="0.25">
      <c r="A151" s="44" t="s">
        <v>310</v>
      </c>
      <c r="B151" s="147"/>
      <c r="C151" s="30" t="s">
        <v>171</v>
      </c>
      <c r="D151" s="31" t="s">
        <v>170</v>
      </c>
      <c r="E151" s="32"/>
      <c r="F151" s="33"/>
      <c r="G151" s="34" t="s">
        <v>310</v>
      </c>
      <c r="H151" s="35">
        <v>0</v>
      </c>
      <c r="I151" s="36">
        <v>10.49</v>
      </c>
      <c r="J151" s="19" t="s">
        <v>310</v>
      </c>
      <c r="K151" s="20"/>
      <c r="L151" s="21">
        <v>5246557</v>
      </c>
    </row>
    <row r="152" spans="1:12" ht="15.75" x14ac:dyDescent="0.25">
      <c r="A152" s="44" t="s">
        <v>310</v>
      </c>
      <c r="B152" s="147"/>
      <c r="C152" s="30" t="s">
        <v>171</v>
      </c>
      <c r="D152" s="31" t="s">
        <v>172</v>
      </c>
      <c r="E152" s="32"/>
      <c r="F152" s="33"/>
      <c r="G152" s="34" t="s">
        <v>310</v>
      </c>
      <c r="H152" s="35">
        <v>0</v>
      </c>
      <c r="I152" s="36">
        <v>10.49</v>
      </c>
      <c r="J152" s="19" t="s">
        <v>310</v>
      </c>
      <c r="K152" s="20"/>
      <c r="L152" s="21">
        <v>5246489</v>
      </c>
    </row>
    <row r="153" spans="1:12" ht="15.75" x14ac:dyDescent="0.25">
      <c r="A153" s="44" t="s">
        <v>310</v>
      </c>
      <c r="B153" s="147"/>
      <c r="C153" s="30" t="s">
        <v>174</v>
      </c>
      <c r="D153" s="31" t="s">
        <v>173</v>
      </c>
      <c r="E153" s="32"/>
      <c r="F153" s="33"/>
      <c r="G153" s="34" t="s">
        <v>310</v>
      </c>
      <c r="H153" s="35">
        <v>0</v>
      </c>
      <c r="I153" s="36">
        <v>0.89</v>
      </c>
      <c r="J153" s="19" t="s">
        <v>310</v>
      </c>
      <c r="K153" s="20"/>
      <c r="L153" s="21">
        <v>2352794</v>
      </c>
    </row>
    <row r="154" spans="1:12" ht="15.75" x14ac:dyDescent="0.25">
      <c r="A154" s="44" t="s">
        <v>310</v>
      </c>
      <c r="B154" s="147"/>
      <c r="C154" s="30" t="s">
        <v>171</v>
      </c>
      <c r="D154" s="31" t="s">
        <v>175</v>
      </c>
      <c r="E154" s="32"/>
      <c r="F154" s="33"/>
      <c r="G154" s="34" t="s">
        <v>310</v>
      </c>
      <c r="H154" s="35">
        <v>0</v>
      </c>
      <c r="I154" s="36">
        <v>1.59</v>
      </c>
      <c r="J154" s="19" t="s">
        <v>310</v>
      </c>
      <c r="K154" s="20"/>
      <c r="L154" s="21">
        <v>5417094</v>
      </c>
    </row>
    <row r="155" spans="1:12" ht="15.75" x14ac:dyDescent="0.25">
      <c r="A155" s="44" t="s">
        <v>310</v>
      </c>
      <c r="B155" s="147"/>
      <c r="C155" s="30" t="s">
        <v>174</v>
      </c>
      <c r="D155" s="31" t="s">
        <v>366</v>
      </c>
      <c r="E155" s="32"/>
      <c r="F155" s="33"/>
      <c r="G155" s="34" t="s">
        <v>310</v>
      </c>
      <c r="H155" s="35">
        <v>0</v>
      </c>
      <c r="I155" s="36">
        <v>1.49</v>
      </c>
      <c r="J155" s="19" t="s">
        <v>310</v>
      </c>
      <c r="K155" s="20"/>
      <c r="L155" s="21">
        <v>2020004660954</v>
      </c>
    </row>
    <row r="156" spans="1:12" ht="15.75" x14ac:dyDescent="0.25">
      <c r="A156" s="44" t="s">
        <v>310</v>
      </c>
      <c r="B156" s="147"/>
      <c r="C156" s="30" t="s">
        <v>174</v>
      </c>
      <c r="D156" s="31" t="s">
        <v>203</v>
      </c>
      <c r="E156" s="32"/>
      <c r="F156" s="33"/>
      <c r="G156" s="34" t="s">
        <v>310</v>
      </c>
      <c r="H156" s="35">
        <v>0</v>
      </c>
      <c r="I156" s="36">
        <v>3.29</v>
      </c>
      <c r="J156" s="19" t="s">
        <v>310</v>
      </c>
      <c r="K156" s="20"/>
      <c r="L156" s="21">
        <v>695602</v>
      </c>
    </row>
    <row r="157" spans="1:12" ht="15.75" x14ac:dyDescent="0.25">
      <c r="A157" s="44" t="s">
        <v>310</v>
      </c>
      <c r="B157" s="147"/>
      <c r="C157" s="30" t="s">
        <v>174</v>
      </c>
      <c r="D157" s="31" t="s">
        <v>248</v>
      </c>
      <c r="E157" s="32"/>
      <c r="F157" s="33"/>
      <c r="G157" s="34" t="s">
        <v>310</v>
      </c>
      <c r="H157" s="35">
        <v>0</v>
      </c>
      <c r="I157" s="36">
        <v>1.49</v>
      </c>
      <c r="J157" s="19" t="s">
        <v>310</v>
      </c>
      <c r="K157" s="20"/>
      <c r="L157" s="21">
        <v>7633058</v>
      </c>
    </row>
    <row r="158" spans="1:12" ht="15.75" x14ac:dyDescent="0.25">
      <c r="A158" s="44" t="s">
        <v>310</v>
      </c>
      <c r="B158" s="147"/>
      <c r="C158" s="30" t="s">
        <v>174</v>
      </c>
      <c r="D158" s="31" t="s">
        <v>210</v>
      </c>
      <c r="E158" s="32"/>
      <c r="F158" s="33"/>
      <c r="G158" s="34" t="s">
        <v>310</v>
      </c>
      <c r="H158" s="35">
        <v>0</v>
      </c>
      <c r="I158" s="36">
        <v>2.79</v>
      </c>
      <c r="J158" s="19" t="s">
        <v>310</v>
      </c>
      <c r="K158" s="20"/>
      <c r="L158" s="21">
        <v>6282226</v>
      </c>
    </row>
    <row r="159" spans="1:12" ht="15.75" x14ac:dyDescent="0.25">
      <c r="A159" s="43" t="s">
        <v>37</v>
      </c>
      <c r="B159" s="40" t="s">
        <v>37</v>
      </c>
      <c r="C159" s="22">
        <v>0</v>
      </c>
      <c r="D159" s="23" t="s">
        <v>176</v>
      </c>
      <c r="E159" s="24"/>
      <c r="F159" s="25"/>
      <c r="G159" s="26" t="s">
        <v>310</v>
      </c>
      <c r="H159" s="27">
        <v>0</v>
      </c>
      <c r="I159" s="28" t="s">
        <v>37</v>
      </c>
      <c r="J159" s="19" t="s">
        <v>310</v>
      </c>
      <c r="K159" s="20"/>
      <c r="L159" s="21">
        <v>6</v>
      </c>
    </row>
    <row r="160" spans="1:12" ht="15.75" x14ac:dyDescent="0.25">
      <c r="A160" s="43" t="s">
        <v>310</v>
      </c>
      <c r="B160" s="147"/>
      <c r="C160" s="22" t="s">
        <v>178</v>
      </c>
      <c r="D160" s="23" t="s">
        <v>177</v>
      </c>
      <c r="E160" s="24"/>
      <c r="F160" s="25"/>
      <c r="G160" s="26" t="s">
        <v>310</v>
      </c>
      <c r="H160" s="27">
        <v>0</v>
      </c>
      <c r="I160" s="28">
        <v>2.19</v>
      </c>
      <c r="J160" s="19" t="s">
        <v>310</v>
      </c>
      <c r="K160" s="20"/>
      <c r="L160" s="21">
        <v>2020003506437</v>
      </c>
    </row>
    <row r="161" spans="1:12" ht="15.75" x14ac:dyDescent="0.25">
      <c r="A161" s="43" t="s">
        <v>310</v>
      </c>
      <c r="B161" s="147"/>
      <c r="C161" s="22" t="s">
        <v>174</v>
      </c>
      <c r="D161" s="23" t="s">
        <v>179</v>
      </c>
      <c r="E161" s="24"/>
      <c r="F161" s="25"/>
      <c r="G161" s="26" t="s">
        <v>310</v>
      </c>
      <c r="H161" s="27">
        <v>0</v>
      </c>
      <c r="I161" s="28">
        <v>3.29</v>
      </c>
      <c r="J161" s="19" t="s">
        <v>310</v>
      </c>
      <c r="K161" s="20"/>
      <c r="L161" s="21">
        <v>2020001027781</v>
      </c>
    </row>
    <row r="162" spans="1:12" ht="15.75" x14ac:dyDescent="0.25">
      <c r="A162" s="43" t="s">
        <v>310</v>
      </c>
      <c r="B162" s="147"/>
      <c r="C162" s="22" t="s">
        <v>178</v>
      </c>
      <c r="D162" s="23" t="s">
        <v>180</v>
      </c>
      <c r="E162" s="24"/>
      <c r="F162" s="25"/>
      <c r="G162" s="26" t="s">
        <v>310</v>
      </c>
      <c r="H162" s="27">
        <v>0</v>
      </c>
      <c r="I162" s="28">
        <v>3.89</v>
      </c>
      <c r="J162" s="19" t="s">
        <v>310</v>
      </c>
      <c r="K162" s="20"/>
      <c r="L162" s="21">
        <v>8185419</v>
      </c>
    </row>
    <row r="163" spans="1:12" ht="15.75" x14ac:dyDescent="0.25">
      <c r="A163" s="43" t="s">
        <v>310</v>
      </c>
      <c r="B163" s="147"/>
      <c r="C163" s="22" t="s">
        <v>212</v>
      </c>
      <c r="D163" s="23" t="s">
        <v>211</v>
      </c>
      <c r="E163" s="24"/>
      <c r="F163" s="25"/>
      <c r="G163" s="26" t="s">
        <v>310</v>
      </c>
      <c r="H163" s="27">
        <v>0</v>
      </c>
      <c r="I163" s="28">
        <v>1.1499999999999999</v>
      </c>
      <c r="J163" s="19" t="s">
        <v>310</v>
      </c>
      <c r="K163" s="20"/>
      <c r="L163" s="21">
        <v>4141273</v>
      </c>
    </row>
    <row r="164" spans="1:12" ht="15.75" x14ac:dyDescent="0.25">
      <c r="A164" s="43" t="s">
        <v>310</v>
      </c>
      <c r="B164" s="147"/>
      <c r="C164" s="22" t="s">
        <v>174</v>
      </c>
      <c r="D164" s="23" t="s">
        <v>213</v>
      </c>
      <c r="E164" s="24"/>
      <c r="F164" s="25"/>
      <c r="G164" s="26" t="s">
        <v>310</v>
      </c>
      <c r="H164" s="27">
        <v>0</v>
      </c>
      <c r="I164" s="28">
        <v>0.99</v>
      </c>
      <c r="J164" s="19" t="s">
        <v>310</v>
      </c>
      <c r="K164" s="20"/>
      <c r="L164" s="21">
        <v>7896668</v>
      </c>
    </row>
    <row r="165" spans="1:12" ht="15.75" x14ac:dyDescent="0.25">
      <c r="A165" s="43" t="s">
        <v>37</v>
      </c>
      <c r="B165" s="40" t="s">
        <v>37</v>
      </c>
      <c r="C165" s="22">
        <v>0</v>
      </c>
      <c r="D165" s="23" t="s">
        <v>133</v>
      </c>
      <c r="E165" s="24"/>
      <c r="F165" s="25"/>
      <c r="G165" s="26" t="s">
        <v>310</v>
      </c>
      <c r="H165" s="27">
        <v>0</v>
      </c>
      <c r="I165" s="28" t="s">
        <v>37</v>
      </c>
      <c r="J165" s="19" t="s">
        <v>310</v>
      </c>
      <c r="K165" s="20"/>
      <c r="L165" s="21">
        <v>7</v>
      </c>
    </row>
    <row r="166" spans="1:12" ht="15.75" x14ac:dyDescent="0.25">
      <c r="A166" s="43" t="s">
        <v>310</v>
      </c>
      <c r="B166" s="147"/>
      <c r="C166" s="22" t="s">
        <v>85</v>
      </c>
      <c r="D166" s="23" t="s">
        <v>296</v>
      </c>
      <c r="E166" s="24"/>
      <c r="F166" s="25"/>
      <c r="G166" s="26" t="s">
        <v>310</v>
      </c>
      <c r="H166" s="27" t="s">
        <v>367</v>
      </c>
      <c r="I166" s="28">
        <v>5.99</v>
      </c>
      <c r="J166" s="19" t="s">
        <v>310</v>
      </c>
      <c r="K166" s="20"/>
      <c r="L166" s="21">
        <v>5560</v>
      </c>
    </row>
    <row r="167" spans="1:12" ht="15.75" x14ac:dyDescent="0.25">
      <c r="A167" s="43" t="s">
        <v>310</v>
      </c>
      <c r="B167" s="147"/>
      <c r="C167" s="22" t="s">
        <v>85</v>
      </c>
      <c r="D167" s="23" t="s">
        <v>251</v>
      </c>
      <c r="E167" s="24"/>
      <c r="F167" s="25"/>
      <c r="G167" s="26" t="s">
        <v>310</v>
      </c>
      <c r="H167" s="27" t="s">
        <v>367</v>
      </c>
      <c r="I167" s="28">
        <v>12.99</v>
      </c>
      <c r="J167" s="19" t="s">
        <v>310</v>
      </c>
      <c r="K167" s="20"/>
      <c r="L167" s="21">
        <v>5705</v>
      </c>
    </row>
    <row r="168" spans="1:12" ht="15.75" x14ac:dyDescent="0.25">
      <c r="A168" s="43" t="s">
        <v>310</v>
      </c>
      <c r="B168" s="147"/>
      <c r="C168" s="22" t="s">
        <v>85</v>
      </c>
      <c r="D168" s="23" t="s">
        <v>368</v>
      </c>
      <c r="E168" s="24"/>
      <c r="F168" s="25"/>
      <c r="G168" s="26" t="s">
        <v>310</v>
      </c>
      <c r="H168" s="27" t="s">
        <v>369</v>
      </c>
      <c r="I168" s="28">
        <v>34.9</v>
      </c>
      <c r="J168" s="19" t="s">
        <v>310</v>
      </c>
      <c r="K168" s="20"/>
      <c r="L168" s="21">
        <v>2015002620321</v>
      </c>
    </row>
    <row r="169" spans="1:12" ht="15.75" x14ac:dyDescent="0.25">
      <c r="A169" s="43" t="s">
        <v>310</v>
      </c>
      <c r="B169" s="147"/>
      <c r="C169" s="22" t="s">
        <v>85</v>
      </c>
      <c r="D169" s="23" t="s">
        <v>252</v>
      </c>
      <c r="E169" s="24"/>
      <c r="F169" s="25"/>
      <c r="G169" s="26" t="s">
        <v>310</v>
      </c>
      <c r="H169" s="27" t="s">
        <v>369</v>
      </c>
      <c r="I169" s="28">
        <v>7.99</v>
      </c>
      <c r="J169" s="19" t="s">
        <v>310</v>
      </c>
      <c r="K169" s="20"/>
      <c r="L169" s="21">
        <v>2015002378123</v>
      </c>
    </row>
    <row r="170" spans="1:12" ht="15.75" x14ac:dyDescent="0.25">
      <c r="A170" s="43" t="s">
        <v>310</v>
      </c>
      <c r="B170" s="147"/>
      <c r="C170" s="22" t="s">
        <v>85</v>
      </c>
      <c r="D170" s="23" t="s">
        <v>312</v>
      </c>
      <c r="E170" s="24"/>
      <c r="F170" s="25"/>
      <c r="G170" s="26" t="s">
        <v>310</v>
      </c>
      <c r="H170" s="27" t="s">
        <v>369</v>
      </c>
      <c r="I170" s="28">
        <v>6.99</v>
      </c>
      <c r="J170" s="19" t="s">
        <v>310</v>
      </c>
      <c r="K170" s="20"/>
      <c r="L170" s="21">
        <v>5561</v>
      </c>
    </row>
    <row r="171" spans="1:12" ht="15.75" x14ac:dyDescent="0.25">
      <c r="A171" s="43" t="s">
        <v>310</v>
      </c>
      <c r="B171" s="147"/>
      <c r="C171" s="22" t="s">
        <v>85</v>
      </c>
      <c r="D171" s="23" t="s">
        <v>313</v>
      </c>
      <c r="E171" s="24"/>
      <c r="F171" s="25"/>
      <c r="G171" s="26" t="s">
        <v>310</v>
      </c>
      <c r="H171" s="27" t="s">
        <v>369</v>
      </c>
      <c r="I171" s="28">
        <v>1.99</v>
      </c>
      <c r="J171" s="19" t="s">
        <v>310</v>
      </c>
      <c r="K171" s="20"/>
      <c r="L171" s="21">
        <v>5562</v>
      </c>
    </row>
    <row r="172" spans="1:12" ht="15.75" x14ac:dyDescent="0.25">
      <c r="A172" s="43" t="s">
        <v>310</v>
      </c>
      <c r="B172" s="147"/>
      <c r="C172" s="22" t="s">
        <v>85</v>
      </c>
      <c r="D172" s="23" t="s">
        <v>314</v>
      </c>
      <c r="E172" s="24"/>
      <c r="F172" s="25"/>
      <c r="G172" s="26" t="s">
        <v>310</v>
      </c>
      <c r="H172" s="27">
        <v>0</v>
      </c>
      <c r="I172" s="28">
        <v>2.59</v>
      </c>
      <c r="J172" s="19" t="s">
        <v>310</v>
      </c>
      <c r="K172" s="20"/>
      <c r="L172" s="21">
        <v>96539</v>
      </c>
    </row>
    <row r="173" spans="1:12" ht="15.75" x14ac:dyDescent="0.25">
      <c r="A173" s="43" t="s">
        <v>310</v>
      </c>
      <c r="B173" s="147"/>
      <c r="C173" s="22" t="s">
        <v>85</v>
      </c>
      <c r="D173" s="23" t="s">
        <v>271</v>
      </c>
      <c r="E173" s="24"/>
      <c r="F173" s="25"/>
      <c r="G173" s="26" t="s">
        <v>310</v>
      </c>
      <c r="H173" s="27">
        <v>0</v>
      </c>
      <c r="I173" s="28">
        <v>7.38</v>
      </c>
      <c r="J173" s="19" t="s">
        <v>310</v>
      </c>
      <c r="K173" s="20"/>
      <c r="L173" s="21">
        <v>5564</v>
      </c>
    </row>
    <row r="174" spans="1:12" ht="15.75" x14ac:dyDescent="0.25">
      <c r="A174" s="43" t="s">
        <v>37</v>
      </c>
      <c r="B174" s="40" t="s">
        <v>37</v>
      </c>
      <c r="C174" s="22">
        <v>0</v>
      </c>
      <c r="D174" s="23" t="s">
        <v>135</v>
      </c>
      <c r="E174" s="24"/>
      <c r="F174" s="25"/>
      <c r="G174" s="26" t="s">
        <v>310</v>
      </c>
      <c r="H174" s="27">
        <v>0</v>
      </c>
      <c r="I174" s="28" t="s">
        <v>37</v>
      </c>
      <c r="J174" s="19" t="s">
        <v>310</v>
      </c>
      <c r="K174" s="20"/>
      <c r="L174" s="21">
        <v>8</v>
      </c>
    </row>
    <row r="175" spans="1:12" ht="15.75" x14ac:dyDescent="0.25">
      <c r="A175" s="43" t="s">
        <v>310</v>
      </c>
      <c r="B175" s="147"/>
      <c r="C175" s="22" t="s">
        <v>85</v>
      </c>
      <c r="D175" s="23" t="s">
        <v>315</v>
      </c>
      <c r="E175" s="24"/>
      <c r="F175" s="25"/>
      <c r="G175" s="26" t="s">
        <v>310</v>
      </c>
      <c r="H175" s="27">
        <v>0</v>
      </c>
      <c r="I175" s="28">
        <v>14.99</v>
      </c>
      <c r="J175" s="19" t="s">
        <v>310</v>
      </c>
      <c r="K175" s="20"/>
      <c r="L175" s="21">
        <v>5570</v>
      </c>
    </row>
    <row r="176" spans="1:12" ht="15.75" x14ac:dyDescent="0.25">
      <c r="A176" s="43" t="s">
        <v>310</v>
      </c>
      <c r="B176" s="147"/>
      <c r="C176" s="22" t="s">
        <v>85</v>
      </c>
      <c r="D176" s="23" t="s">
        <v>246</v>
      </c>
      <c r="E176" s="24"/>
      <c r="F176" s="25"/>
      <c r="G176" s="26" t="s">
        <v>310</v>
      </c>
      <c r="H176" s="27">
        <v>0</v>
      </c>
      <c r="I176" s="28">
        <v>1.99</v>
      </c>
      <c r="J176" s="19" t="s">
        <v>310</v>
      </c>
      <c r="K176" s="20"/>
      <c r="L176" s="21">
        <v>5578</v>
      </c>
    </row>
    <row r="177" spans="1:52" ht="15.75" x14ac:dyDescent="0.25">
      <c r="A177" s="43" t="s">
        <v>310</v>
      </c>
      <c r="B177" s="147"/>
      <c r="C177" s="22" t="s">
        <v>85</v>
      </c>
      <c r="D177" s="23" t="s">
        <v>316</v>
      </c>
      <c r="E177" s="24"/>
      <c r="F177" s="25"/>
      <c r="G177" s="26" t="s">
        <v>310</v>
      </c>
      <c r="H177" s="27">
        <v>0</v>
      </c>
      <c r="I177" s="28">
        <v>11.9</v>
      </c>
      <c r="J177" s="19" t="s">
        <v>310</v>
      </c>
      <c r="K177" s="20"/>
      <c r="L177" s="21">
        <v>5571</v>
      </c>
    </row>
    <row r="178" spans="1:52" ht="15.75" x14ac:dyDescent="0.25">
      <c r="A178" s="43" t="s">
        <v>310</v>
      </c>
      <c r="B178" s="147"/>
      <c r="C178" s="22" t="s">
        <v>85</v>
      </c>
      <c r="D178" s="23" t="s">
        <v>317</v>
      </c>
      <c r="E178" s="24"/>
      <c r="F178" s="25"/>
      <c r="G178" s="26" t="s">
        <v>310</v>
      </c>
      <c r="H178" s="27">
        <v>0</v>
      </c>
      <c r="I178" s="28">
        <v>4</v>
      </c>
      <c r="J178" s="19" t="s">
        <v>310</v>
      </c>
      <c r="K178" s="20"/>
      <c r="L178" s="21">
        <v>5702</v>
      </c>
    </row>
    <row r="179" spans="1:52" ht="15.75" x14ac:dyDescent="0.25">
      <c r="A179" s="43" t="s">
        <v>310</v>
      </c>
      <c r="B179" s="147"/>
      <c r="C179" s="22" t="s">
        <v>85</v>
      </c>
      <c r="D179" s="23" t="s">
        <v>318</v>
      </c>
      <c r="E179" s="24"/>
      <c r="F179" s="25"/>
      <c r="G179" s="26" t="s">
        <v>310</v>
      </c>
      <c r="H179" s="27">
        <v>0</v>
      </c>
      <c r="I179" s="28">
        <v>13.9</v>
      </c>
      <c r="J179" s="19" t="s">
        <v>310</v>
      </c>
      <c r="K179" s="20"/>
      <c r="L179" s="21">
        <v>5575</v>
      </c>
    </row>
    <row r="180" spans="1:52" ht="15.75" x14ac:dyDescent="0.25">
      <c r="A180" s="43" t="s">
        <v>310</v>
      </c>
      <c r="B180" s="147"/>
      <c r="C180" s="22" t="s">
        <v>85</v>
      </c>
      <c r="D180" s="23" t="s">
        <v>319</v>
      </c>
      <c r="E180" s="24"/>
      <c r="F180" s="25"/>
      <c r="G180" s="26" t="s">
        <v>310</v>
      </c>
      <c r="H180" s="27">
        <v>0</v>
      </c>
      <c r="I180" s="28">
        <v>17.899999999999999</v>
      </c>
      <c r="J180" s="19" t="s">
        <v>310</v>
      </c>
      <c r="K180" s="20"/>
      <c r="L180" s="21">
        <v>5703</v>
      </c>
    </row>
    <row r="181" spans="1:52" ht="15.75" x14ac:dyDescent="0.25">
      <c r="A181" s="43" t="s">
        <v>310</v>
      </c>
      <c r="B181" s="147"/>
      <c r="C181" s="22" t="s">
        <v>85</v>
      </c>
      <c r="D181" s="23" t="s">
        <v>370</v>
      </c>
      <c r="E181" s="24"/>
      <c r="F181" s="25"/>
      <c r="G181" s="26" t="s">
        <v>310</v>
      </c>
      <c r="H181" s="27">
        <v>0</v>
      </c>
      <c r="I181" s="28">
        <v>25.9</v>
      </c>
      <c r="J181" s="19" t="s">
        <v>310</v>
      </c>
      <c r="K181" s="20"/>
      <c r="L181" s="21">
        <v>2015002620338</v>
      </c>
    </row>
    <row r="182" spans="1:52" ht="15.75" x14ac:dyDescent="0.25">
      <c r="A182" s="43" t="s">
        <v>37</v>
      </c>
      <c r="B182" s="40" t="s">
        <v>37</v>
      </c>
      <c r="C182" s="22">
        <v>0</v>
      </c>
      <c r="D182" s="23" t="s">
        <v>134</v>
      </c>
      <c r="E182" s="24"/>
      <c r="F182" s="25"/>
      <c r="G182" s="26" t="s">
        <v>310</v>
      </c>
      <c r="H182" s="27">
        <v>0</v>
      </c>
      <c r="I182" s="28" t="s">
        <v>37</v>
      </c>
      <c r="J182" s="19" t="s">
        <v>310</v>
      </c>
      <c r="K182" s="20"/>
      <c r="L182" s="21">
        <v>9</v>
      </c>
    </row>
    <row r="183" spans="1:52" ht="15.75" x14ac:dyDescent="0.25">
      <c r="A183" s="43" t="s">
        <v>310</v>
      </c>
      <c r="B183" s="147"/>
      <c r="C183" s="22" t="s">
        <v>85</v>
      </c>
      <c r="D183" s="23" t="s">
        <v>320</v>
      </c>
      <c r="E183" s="24"/>
      <c r="F183" s="25"/>
      <c r="G183" s="26" t="s">
        <v>310</v>
      </c>
      <c r="H183" s="27">
        <v>0</v>
      </c>
      <c r="I183" s="28">
        <v>0.79</v>
      </c>
      <c r="J183" s="19" t="s">
        <v>310</v>
      </c>
      <c r="K183" s="20"/>
      <c r="L183" s="21">
        <v>5583</v>
      </c>
    </row>
    <row r="184" spans="1:52" ht="15.75" x14ac:dyDescent="0.25">
      <c r="A184" s="43" t="s">
        <v>310</v>
      </c>
      <c r="B184" s="147"/>
      <c r="C184" s="22" t="s">
        <v>42</v>
      </c>
      <c r="D184" s="23" t="s">
        <v>321</v>
      </c>
      <c r="E184" s="24"/>
      <c r="F184" s="25"/>
      <c r="G184" s="26" t="s">
        <v>310</v>
      </c>
      <c r="H184" s="27">
        <v>0</v>
      </c>
      <c r="I184" s="28">
        <v>11.49</v>
      </c>
      <c r="J184" s="19" t="s">
        <v>310</v>
      </c>
      <c r="K184" s="20"/>
      <c r="L184" s="21">
        <v>5584</v>
      </c>
    </row>
    <row r="185" spans="1:52" ht="15.75" x14ac:dyDescent="0.25">
      <c r="A185" s="43" t="s">
        <v>310</v>
      </c>
      <c r="B185" s="147"/>
      <c r="C185" s="22" t="s">
        <v>85</v>
      </c>
      <c r="D185" s="23" t="s">
        <v>322</v>
      </c>
      <c r="E185" s="24"/>
      <c r="F185" s="25"/>
      <c r="G185" s="26" t="s">
        <v>310</v>
      </c>
      <c r="H185" s="27">
        <v>0</v>
      </c>
      <c r="I185" s="28">
        <v>4.99</v>
      </c>
      <c r="J185" s="19" t="s">
        <v>310</v>
      </c>
      <c r="K185" s="20"/>
      <c r="L185" s="21">
        <v>5581</v>
      </c>
    </row>
    <row r="186" spans="1:52" ht="15.75" x14ac:dyDescent="0.25">
      <c r="A186" s="43" t="s">
        <v>310</v>
      </c>
      <c r="B186" s="147"/>
      <c r="C186" s="22" t="s">
        <v>85</v>
      </c>
      <c r="D186" s="23" t="s">
        <v>323</v>
      </c>
      <c r="E186" s="24"/>
      <c r="F186" s="25"/>
      <c r="G186" s="26" t="s">
        <v>310</v>
      </c>
      <c r="H186" s="27">
        <v>0</v>
      </c>
      <c r="I186" s="28">
        <v>1.99</v>
      </c>
      <c r="J186" s="19" t="s">
        <v>310</v>
      </c>
      <c r="K186" s="20"/>
      <c r="L186" s="21">
        <v>5586</v>
      </c>
    </row>
    <row r="187" spans="1:52" ht="15.75" x14ac:dyDescent="0.25">
      <c r="A187" s="43" t="s">
        <v>310</v>
      </c>
      <c r="B187" s="147"/>
      <c r="C187" s="22" t="s">
        <v>85</v>
      </c>
      <c r="D187" s="23" t="s">
        <v>324</v>
      </c>
      <c r="E187" s="24"/>
      <c r="F187" s="25"/>
      <c r="G187" s="26" t="s">
        <v>310</v>
      </c>
      <c r="H187" s="27">
        <v>0</v>
      </c>
      <c r="I187" s="28">
        <v>4.99</v>
      </c>
      <c r="J187" s="19" t="s">
        <v>310</v>
      </c>
      <c r="K187" s="20"/>
      <c r="L187" s="21">
        <v>5582</v>
      </c>
    </row>
    <row r="188" spans="1:52" s="130" customFormat="1" ht="15.75" x14ac:dyDescent="0.25">
      <c r="A188" s="43" t="s">
        <v>310</v>
      </c>
      <c r="B188" s="147"/>
      <c r="C188" s="22" t="s">
        <v>85</v>
      </c>
      <c r="D188" s="23" t="s">
        <v>247</v>
      </c>
      <c r="E188" s="24"/>
      <c r="F188" s="25"/>
      <c r="G188" s="26" t="s">
        <v>310</v>
      </c>
      <c r="H188" s="27">
        <v>0</v>
      </c>
      <c r="I188" s="28">
        <v>2.09</v>
      </c>
      <c r="J188" s="19" t="s">
        <v>310</v>
      </c>
      <c r="K188" s="20"/>
      <c r="L188" s="21">
        <v>5587</v>
      </c>
      <c r="N188" s="57"/>
      <c r="O188" s="57"/>
      <c r="P188" s="58"/>
      <c r="Q188" s="57"/>
      <c r="R188" s="57"/>
      <c r="S188" s="57"/>
      <c r="T188" s="57"/>
      <c r="U188" s="57"/>
      <c r="V188" s="57"/>
      <c r="W188" s="57"/>
      <c r="X188" s="57"/>
      <c r="Y188" s="57"/>
      <c r="Z188" s="57"/>
      <c r="AA188" s="57"/>
      <c r="AB188" s="57"/>
      <c r="AC188" s="57"/>
      <c r="AD188" s="57"/>
      <c r="AE188" s="57"/>
      <c r="AF188" s="57"/>
      <c r="AG188" s="57"/>
      <c r="AH188" s="57"/>
      <c r="AI188" s="57"/>
      <c r="AJ188" s="57"/>
      <c r="AK188" s="57"/>
      <c r="AL188" s="57"/>
      <c r="AM188" s="57"/>
      <c r="AN188" s="57"/>
      <c r="AO188" s="57"/>
      <c r="AP188" s="57"/>
      <c r="AQ188" s="57"/>
      <c r="AR188" s="57"/>
      <c r="AS188" s="57"/>
      <c r="AT188" s="57"/>
      <c r="AU188" s="57"/>
      <c r="AV188" s="57"/>
      <c r="AW188" s="57"/>
      <c r="AX188" s="57"/>
      <c r="AY188" s="57"/>
      <c r="AZ188" s="57"/>
    </row>
    <row r="189" spans="1:52" s="130" customFormat="1" ht="14.25" customHeight="1" x14ac:dyDescent="0.25">
      <c r="A189" s="43" t="s">
        <v>310</v>
      </c>
      <c r="B189" s="147"/>
      <c r="C189" s="22" t="s">
        <v>85</v>
      </c>
      <c r="D189" s="23" t="s">
        <v>325</v>
      </c>
      <c r="E189" s="24"/>
      <c r="F189" s="25"/>
      <c r="G189" s="26" t="s">
        <v>310</v>
      </c>
      <c r="H189" s="27">
        <v>0</v>
      </c>
      <c r="I189" s="28">
        <v>12.99</v>
      </c>
      <c r="J189" s="19" t="s">
        <v>310</v>
      </c>
      <c r="K189" s="20"/>
      <c r="L189" s="21">
        <v>5704</v>
      </c>
      <c r="N189" s="57"/>
      <c r="O189" s="57"/>
      <c r="P189" s="58"/>
      <c r="Q189" s="57"/>
      <c r="R189" s="57"/>
      <c r="S189" s="57"/>
      <c r="T189" s="57"/>
      <c r="U189" s="57"/>
      <c r="V189" s="57"/>
      <c r="W189" s="57"/>
      <c r="X189" s="57"/>
      <c r="Y189" s="57"/>
      <c r="Z189" s="57"/>
      <c r="AA189" s="57"/>
      <c r="AB189" s="57"/>
      <c r="AC189" s="57"/>
      <c r="AD189" s="57"/>
      <c r="AE189" s="57"/>
      <c r="AF189" s="57"/>
      <c r="AG189" s="57"/>
      <c r="AH189" s="57"/>
      <c r="AI189" s="57"/>
      <c r="AJ189" s="57"/>
      <c r="AK189" s="57"/>
      <c r="AL189" s="57"/>
      <c r="AM189" s="57"/>
      <c r="AN189" s="57"/>
      <c r="AO189" s="57"/>
      <c r="AP189" s="57"/>
      <c r="AQ189" s="57"/>
      <c r="AR189" s="57"/>
      <c r="AS189" s="57"/>
      <c r="AT189" s="57"/>
      <c r="AU189" s="57"/>
      <c r="AV189" s="57"/>
      <c r="AW189" s="57"/>
      <c r="AX189" s="57"/>
      <c r="AY189" s="57"/>
      <c r="AZ189" s="57"/>
    </row>
    <row r="190" spans="1:52" ht="15.75" x14ac:dyDescent="0.25">
      <c r="A190" s="43" t="s">
        <v>310</v>
      </c>
      <c r="B190" s="147"/>
      <c r="C190" s="22" t="s">
        <v>26</v>
      </c>
      <c r="D190" s="23" t="s">
        <v>264</v>
      </c>
      <c r="E190" s="24"/>
      <c r="F190" s="25"/>
      <c r="G190" s="26" t="s">
        <v>310</v>
      </c>
      <c r="H190" s="27">
        <v>0</v>
      </c>
      <c r="I190" s="28">
        <v>6.99</v>
      </c>
      <c r="J190" s="19" t="s">
        <v>310</v>
      </c>
      <c r="K190" s="20"/>
      <c r="L190" s="21">
        <v>5706</v>
      </c>
    </row>
    <row r="191" spans="1:52" ht="15.75" x14ac:dyDescent="0.25">
      <c r="A191" s="43" t="s">
        <v>310</v>
      </c>
      <c r="B191" s="147"/>
      <c r="C191" s="22" t="s">
        <v>273</v>
      </c>
      <c r="D191" s="23" t="s">
        <v>272</v>
      </c>
      <c r="E191" s="24"/>
      <c r="F191" s="25"/>
      <c r="G191" s="26" t="s">
        <v>310</v>
      </c>
      <c r="H191" s="27">
        <v>0</v>
      </c>
      <c r="I191" s="28">
        <v>7.14</v>
      </c>
      <c r="J191" s="19" t="s">
        <v>310</v>
      </c>
      <c r="K191" s="20"/>
      <c r="L191" s="21">
        <v>5591</v>
      </c>
    </row>
    <row r="192" spans="1:52" ht="15.75" x14ac:dyDescent="0.25">
      <c r="A192" s="43" t="s">
        <v>37</v>
      </c>
      <c r="B192" s="40" t="s">
        <v>37</v>
      </c>
      <c r="C192" s="22">
        <v>0</v>
      </c>
      <c r="D192" s="23" t="s">
        <v>89</v>
      </c>
      <c r="E192" s="24"/>
      <c r="F192" s="25"/>
      <c r="G192" s="26" t="s">
        <v>310</v>
      </c>
      <c r="H192" s="27">
        <v>0</v>
      </c>
      <c r="I192" s="28" t="s">
        <v>37</v>
      </c>
      <c r="J192" s="19" t="s">
        <v>310</v>
      </c>
      <c r="K192" s="20"/>
      <c r="L192" s="21">
        <v>10</v>
      </c>
    </row>
    <row r="193" spans="1:12" ht="15.75" x14ac:dyDescent="0.25">
      <c r="A193" s="43" t="s">
        <v>310</v>
      </c>
      <c r="B193" s="40">
        <v>1</v>
      </c>
      <c r="C193" s="22" t="s">
        <v>42</v>
      </c>
      <c r="D193" s="23" t="s">
        <v>181</v>
      </c>
      <c r="E193" s="24"/>
      <c r="F193" s="25"/>
      <c r="G193" s="26" t="s">
        <v>310</v>
      </c>
      <c r="H193" s="27">
        <v>0</v>
      </c>
      <c r="I193" s="28" t="s">
        <v>37</v>
      </c>
      <c r="J193" s="19" t="s">
        <v>310</v>
      </c>
      <c r="K193" s="20"/>
      <c r="L193" s="21">
        <v>5555</v>
      </c>
    </row>
    <row r="194" spans="1:12" ht="15.75" x14ac:dyDescent="0.25">
      <c r="A194" s="43" t="s">
        <v>310</v>
      </c>
      <c r="B194" s="147"/>
      <c r="C194" s="22" t="s">
        <v>119</v>
      </c>
      <c r="D194" s="23" t="s">
        <v>18</v>
      </c>
      <c r="E194" s="24"/>
      <c r="F194" s="25"/>
      <c r="G194" s="26" t="s">
        <v>310</v>
      </c>
      <c r="H194" s="27">
        <v>0</v>
      </c>
      <c r="I194" s="28">
        <v>4</v>
      </c>
      <c r="J194" s="19" t="s">
        <v>289</v>
      </c>
      <c r="K194" s="20"/>
      <c r="L194" s="21" t="s">
        <v>182</v>
      </c>
    </row>
    <row r="195" spans="1:12" ht="15.75" x14ac:dyDescent="0.25">
      <c r="A195" s="43" t="s">
        <v>310</v>
      </c>
      <c r="B195" s="147"/>
      <c r="C195" s="22" t="s">
        <v>120</v>
      </c>
      <c r="D195" s="23" t="s">
        <v>19</v>
      </c>
      <c r="E195" s="24"/>
      <c r="F195" s="25"/>
      <c r="G195" s="26" t="s">
        <v>310</v>
      </c>
      <c r="H195" s="27">
        <v>0</v>
      </c>
      <c r="I195" s="28">
        <v>3</v>
      </c>
      <c r="J195" s="19" t="s">
        <v>289</v>
      </c>
      <c r="K195" s="20"/>
      <c r="L195" s="21" t="s">
        <v>183</v>
      </c>
    </row>
    <row r="196" spans="1:12" ht="15.75" x14ac:dyDescent="0.25">
      <c r="A196" s="43" t="s">
        <v>310</v>
      </c>
      <c r="B196" s="147"/>
      <c r="C196" s="22" t="s">
        <v>50</v>
      </c>
      <c r="D196" s="23" t="s">
        <v>20</v>
      </c>
      <c r="E196" s="24"/>
      <c r="F196" s="25"/>
      <c r="G196" s="26" t="s">
        <v>310</v>
      </c>
      <c r="H196" s="27">
        <v>0</v>
      </c>
      <c r="I196" s="28">
        <v>3</v>
      </c>
      <c r="J196" s="19" t="s">
        <v>289</v>
      </c>
      <c r="K196" s="20"/>
      <c r="L196" s="21" t="s">
        <v>184</v>
      </c>
    </row>
    <row r="197" spans="1:12" ht="15.75" x14ac:dyDescent="0.25">
      <c r="A197" s="43" t="s">
        <v>310</v>
      </c>
      <c r="B197" s="147"/>
      <c r="C197" s="22" t="s">
        <v>50</v>
      </c>
      <c r="D197" s="23" t="s">
        <v>45</v>
      </c>
      <c r="E197" s="24"/>
      <c r="F197" s="25"/>
      <c r="G197" s="26" t="s">
        <v>310</v>
      </c>
      <c r="H197" s="27">
        <v>0</v>
      </c>
      <c r="I197" s="28">
        <v>3</v>
      </c>
      <c r="J197" s="19" t="s">
        <v>289</v>
      </c>
      <c r="K197" s="20"/>
      <c r="L197" s="21" t="s">
        <v>185</v>
      </c>
    </row>
    <row r="198" spans="1:12" ht="15.75" x14ac:dyDescent="0.25">
      <c r="A198" s="43" t="s">
        <v>310</v>
      </c>
      <c r="B198" s="147"/>
      <c r="C198" s="22" t="s">
        <v>50</v>
      </c>
      <c r="D198" s="23" t="s">
        <v>121</v>
      </c>
      <c r="E198" s="24"/>
      <c r="F198" s="25"/>
      <c r="G198" s="26" t="s">
        <v>310</v>
      </c>
      <c r="H198" s="27">
        <v>0</v>
      </c>
      <c r="I198" s="28">
        <v>2</v>
      </c>
      <c r="J198" s="19" t="s">
        <v>289</v>
      </c>
      <c r="K198" s="20"/>
      <c r="L198" s="21" t="s">
        <v>186</v>
      </c>
    </row>
    <row r="199" spans="1:12" ht="15.75" x14ac:dyDescent="0.25">
      <c r="A199" s="43" t="s">
        <v>310</v>
      </c>
      <c r="B199" s="147"/>
      <c r="C199" s="22" t="s">
        <v>49</v>
      </c>
      <c r="D199" s="23" t="s">
        <v>22</v>
      </c>
      <c r="E199" s="24"/>
      <c r="F199" s="25"/>
      <c r="G199" s="26" t="s">
        <v>310</v>
      </c>
      <c r="H199" s="27">
        <v>0</v>
      </c>
      <c r="I199" s="28">
        <v>2</v>
      </c>
      <c r="J199" s="19" t="s">
        <v>289</v>
      </c>
      <c r="K199" s="20"/>
      <c r="L199" s="21" t="s">
        <v>187</v>
      </c>
    </row>
    <row r="200" spans="1:12" ht="15.75" x14ac:dyDescent="0.25">
      <c r="A200" s="43" t="s">
        <v>310</v>
      </c>
      <c r="B200" s="147"/>
      <c r="C200" s="22" t="s">
        <v>50</v>
      </c>
      <c r="D200" s="23" t="s">
        <v>122</v>
      </c>
      <c r="E200" s="24"/>
      <c r="F200" s="25"/>
      <c r="G200" s="26" t="s">
        <v>310</v>
      </c>
      <c r="H200" s="27">
        <v>0</v>
      </c>
      <c r="I200" s="28">
        <v>2</v>
      </c>
      <c r="J200" s="19" t="s">
        <v>289</v>
      </c>
      <c r="K200" s="20"/>
      <c r="L200" s="21" t="s">
        <v>188</v>
      </c>
    </row>
    <row r="201" spans="1:12" ht="15.75" x14ac:dyDescent="0.25">
      <c r="A201" s="43" t="s">
        <v>310</v>
      </c>
      <c r="B201" s="147"/>
      <c r="C201" s="22" t="s">
        <v>123</v>
      </c>
      <c r="D201" s="23" t="s">
        <v>21</v>
      </c>
      <c r="E201" s="24"/>
      <c r="F201" s="25"/>
      <c r="G201" s="26" t="s">
        <v>310</v>
      </c>
      <c r="H201" s="27">
        <v>0</v>
      </c>
      <c r="I201" s="28">
        <v>3</v>
      </c>
      <c r="J201" s="19" t="s">
        <v>289</v>
      </c>
      <c r="K201" s="20"/>
      <c r="L201" s="21" t="s">
        <v>189</v>
      </c>
    </row>
    <row r="202" spans="1:12" ht="15.75" x14ac:dyDescent="0.25">
      <c r="A202" s="43" t="s">
        <v>310</v>
      </c>
      <c r="B202" s="147"/>
      <c r="C202" s="22" t="s">
        <v>124</v>
      </c>
      <c r="D202" s="23" t="s">
        <v>33</v>
      </c>
      <c r="E202" s="24"/>
      <c r="F202" s="25"/>
      <c r="G202" s="26" t="s">
        <v>310</v>
      </c>
      <c r="H202" s="27">
        <v>0</v>
      </c>
      <c r="I202" s="28">
        <v>2</v>
      </c>
      <c r="J202" s="19" t="s">
        <v>289</v>
      </c>
      <c r="K202" s="20"/>
      <c r="L202" s="21" t="s">
        <v>190</v>
      </c>
    </row>
    <row r="203" spans="1:12" ht="15.75" x14ac:dyDescent="0.25">
      <c r="A203" s="43" t="s">
        <v>310</v>
      </c>
      <c r="B203" s="147"/>
      <c r="C203" s="22" t="s">
        <v>123</v>
      </c>
      <c r="D203" s="23" t="s">
        <v>39</v>
      </c>
      <c r="E203" s="24"/>
      <c r="F203" s="25"/>
      <c r="G203" s="26" t="s">
        <v>310</v>
      </c>
      <c r="H203" s="27">
        <v>0</v>
      </c>
      <c r="I203" s="28">
        <v>3</v>
      </c>
      <c r="J203" s="19" t="s">
        <v>289</v>
      </c>
      <c r="K203" s="20"/>
      <c r="L203" s="21" t="s">
        <v>191</v>
      </c>
    </row>
    <row r="204" spans="1:12" ht="15.75" x14ac:dyDescent="0.25">
      <c r="A204" s="43" t="s">
        <v>310</v>
      </c>
      <c r="B204" s="147"/>
      <c r="C204" s="22" t="s">
        <v>26</v>
      </c>
      <c r="D204" s="23" t="s">
        <v>126</v>
      </c>
      <c r="E204" s="24"/>
      <c r="F204" s="25"/>
      <c r="G204" s="26" t="s">
        <v>310</v>
      </c>
      <c r="H204" s="27">
        <v>0</v>
      </c>
      <c r="I204" s="28" t="s">
        <v>27</v>
      </c>
      <c r="J204" s="19" t="s">
        <v>289</v>
      </c>
      <c r="K204" s="20"/>
      <c r="L204" s="21" t="s">
        <v>157</v>
      </c>
    </row>
    <row r="205" spans="1:12" ht="15.75" x14ac:dyDescent="0.25">
      <c r="A205" s="43" t="s">
        <v>310</v>
      </c>
      <c r="B205" s="147"/>
      <c r="C205" s="22" t="s">
        <v>26</v>
      </c>
      <c r="D205" s="23" t="s">
        <v>125</v>
      </c>
      <c r="E205" s="24"/>
      <c r="F205" s="25"/>
      <c r="G205" s="26" t="s">
        <v>310</v>
      </c>
      <c r="H205" s="27">
        <v>0</v>
      </c>
      <c r="I205" s="28" t="s">
        <v>27</v>
      </c>
      <c r="J205" s="19" t="s">
        <v>289</v>
      </c>
      <c r="K205" s="20"/>
      <c r="L205" s="21" t="s">
        <v>158</v>
      </c>
    </row>
    <row r="206" spans="1:12" ht="15.75" x14ac:dyDescent="0.25">
      <c r="A206" s="43" t="s">
        <v>310</v>
      </c>
      <c r="B206" s="147"/>
      <c r="C206" s="22" t="s">
        <v>26</v>
      </c>
      <c r="D206" s="23" t="s">
        <v>245</v>
      </c>
      <c r="E206" s="24"/>
      <c r="F206" s="25"/>
      <c r="G206" s="26" t="s">
        <v>310</v>
      </c>
      <c r="H206" s="27">
        <v>0</v>
      </c>
      <c r="I206" s="28" t="s">
        <v>27</v>
      </c>
      <c r="J206" s="19" t="s">
        <v>289</v>
      </c>
      <c r="K206" s="20"/>
      <c r="L206" s="21" t="s">
        <v>159</v>
      </c>
    </row>
    <row r="207" spans="1:12" ht="15.75" x14ac:dyDescent="0.25">
      <c r="A207" s="43" t="s">
        <v>310</v>
      </c>
      <c r="B207" s="147"/>
      <c r="C207" s="22" t="s">
        <v>26</v>
      </c>
      <c r="D207" s="23" t="s">
        <v>23</v>
      </c>
      <c r="E207" s="24"/>
      <c r="F207" s="25"/>
      <c r="G207" s="26" t="s">
        <v>310</v>
      </c>
      <c r="H207" s="27">
        <v>0</v>
      </c>
      <c r="I207" s="28" t="s">
        <v>27</v>
      </c>
      <c r="J207" s="19" t="s">
        <v>289</v>
      </c>
      <c r="K207" s="20"/>
      <c r="L207" s="21" t="s">
        <v>160</v>
      </c>
    </row>
    <row r="208" spans="1:12" ht="15.75" x14ac:dyDescent="0.25">
      <c r="A208" s="43" t="s">
        <v>310</v>
      </c>
      <c r="B208" s="147"/>
      <c r="C208" s="22" t="s">
        <v>26</v>
      </c>
      <c r="D208" s="23" t="s">
        <v>127</v>
      </c>
      <c r="E208" s="24"/>
      <c r="F208" s="25"/>
      <c r="G208" s="26" t="s">
        <v>310</v>
      </c>
      <c r="H208" s="27">
        <v>0</v>
      </c>
      <c r="I208" s="28" t="s">
        <v>27</v>
      </c>
      <c r="J208" s="19" t="s">
        <v>289</v>
      </c>
      <c r="K208" s="20"/>
      <c r="L208" s="21" t="s">
        <v>161</v>
      </c>
    </row>
    <row r="209" spans="1:12" ht="15.75" x14ac:dyDescent="0.25">
      <c r="A209" s="43" t="s">
        <v>310</v>
      </c>
      <c r="B209" s="147"/>
      <c r="C209" s="22" t="s">
        <v>26</v>
      </c>
      <c r="D209" s="23" t="s">
        <v>128</v>
      </c>
      <c r="E209" s="24"/>
      <c r="F209" s="25"/>
      <c r="G209" s="26" t="s">
        <v>310</v>
      </c>
      <c r="H209" s="27">
        <v>0</v>
      </c>
      <c r="I209" s="28" t="s">
        <v>27</v>
      </c>
      <c r="J209" s="19" t="s">
        <v>289</v>
      </c>
      <c r="K209" s="20"/>
      <c r="L209" s="21" t="s">
        <v>162</v>
      </c>
    </row>
    <row r="210" spans="1:12" ht="15.75" x14ac:dyDescent="0.25">
      <c r="A210" s="43" t="s">
        <v>310</v>
      </c>
      <c r="B210" s="147"/>
      <c r="C210" s="22" t="s">
        <v>26</v>
      </c>
      <c r="D210" s="23" t="s">
        <v>24</v>
      </c>
      <c r="E210" s="24"/>
      <c r="F210" s="25"/>
      <c r="G210" s="26" t="s">
        <v>310</v>
      </c>
      <c r="H210" s="27">
        <v>0</v>
      </c>
      <c r="I210" s="28">
        <v>2</v>
      </c>
      <c r="J210" s="19" t="s">
        <v>289</v>
      </c>
      <c r="K210" s="20"/>
      <c r="L210" s="21" t="s">
        <v>192</v>
      </c>
    </row>
    <row r="211" spans="1:12" ht="15.75" x14ac:dyDescent="0.25">
      <c r="A211" s="43" t="s">
        <v>310</v>
      </c>
      <c r="B211" s="147"/>
      <c r="C211" s="22" t="s">
        <v>26</v>
      </c>
      <c r="D211" s="23" t="s">
        <v>25</v>
      </c>
      <c r="E211" s="24"/>
      <c r="F211" s="25"/>
      <c r="G211" s="26" t="s">
        <v>310</v>
      </c>
      <c r="H211" s="27">
        <v>0</v>
      </c>
      <c r="I211" s="28" t="s">
        <v>27</v>
      </c>
      <c r="J211" s="19" t="s">
        <v>289</v>
      </c>
      <c r="K211" s="20"/>
      <c r="L211" s="21" t="s">
        <v>166</v>
      </c>
    </row>
    <row r="212" spans="1:12" ht="15.75" x14ac:dyDescent="0.25">
      <c r="A212" s="43" t="s">
        <v>310</v>
      </c>
      <c r="B212" s="147"/>
      <c r="C212" s="22" t="s">
        <v>26</v>
      </c>
      <c r="D212" s="23" t="s">
        <v>129</v>
      </c>
      <c r="E212" s="24"/>
      <c r="F212" s="25"/>
      <c r="G212" s="26" t="s">
        <v>310</v>
      </c>
      <c r="H212" s="27">
        <v>0</v>
      </c>
      <c r="I212" s="28" t="s">
        <v>27</v>
      </c>
      <c r="J212" s="19" t="s">
        <v>289</v>
      </c>
      <c r="K212" s="20"/>
      <c r="L212" s="21" t="s">
        <v>165</v>
      </c>
    </row>
    <row r="213" spans="1:12" ht="15.75" x14ac:dyDescent="0.25">
      <c r="A213" s="43" t="s">
        <v>310</v>
      </c>
      <c r="B213" s="147"/>
      <c r="C213" s="22" t="s">
        <v>26</v>
      </c>
      <c r="D213" s="23" t="s">
        <v>214</v>
      </c>
      <c r="E213" s="24"/>
      <c r="F213" s="25"/>
      <c r="G213" s="26" t="s">
        <v>310</v>
      </c>
      <c r="H213" s="27">
        <v>0</v>
      </c>
      <c r="I213" s="28">
        <v>4.29</v>
      </c>
      <c r="J213" s="19" t="s">
        <v>289</v>
      </c>
      <c r="K213" s="20"/>
      <c r="L213" s="21">
        <v>5646395</v>
      </c>
    </row>
    <row r="214" spans="1:12" ht="15.75" x14ac:dyDescent="0.25">
      <c r="A214" s="43" t="s">
        <v>310</v>
      </c>
      <c r="B214" s="147"/>
      <c r="C214" s="22" t="s">
        <v>26</v>
      </c>
      <c r="D214" s="23" t="s">
        <v>215</v>
      </c>
      <c r="E214" s="24"/>
      <c r="F214" s="25"/>
      <c r="G214" s="26" t="s">
        <v>310</v>
      </c>
      <c r="H214" s="27">
        <v>0</v>
      </c>
      <c r="I214" s="28">
        <v>2</v>
      </c>
      <c r="J214" s="19" t="s">
        <v>289</v>
      </c>
      <c r="K214" s="20"/>
      <c r="L214" s="21" t="s">
        <v>216</v>
      </c>
    </row>
    <row r="215" spans="1:12" ht="15.75" x14ac:dyDescent="0.25">
      <c r="A215" s="43" t="s">
        <v>310</v>
      </c>
      <c r="B215" s="147"/>
      <c r="C215" s="22" t="s">
        <v>42</v>
      </c>
      <c r="D215" s="23" t="s">
        <v>40</v>
      </c>
      <c r="E215" s="24"/>
      <c r="F215" s="25"/>
      <c r="G215" s="26" t="s">
        <v>310</v>
      </c>
      <c r="H215" s="27">
        <v>0</v>
      </c>
      <c r="I215" s="28">
        <v>0.2</v>
      </c>
      <c r="J215" s="19" t="s">
        <v>310</v>
      </c>
      <c r="K215" s="20"/>
      <c r="L215" s="21">
        <v>5544</v>
      </c>
    </row>
    <row r="216" spans="1:12" ht="15.75" x14ac:dyDescent="0.25">
      <c r="A216" s="43" t="s">
        <v>310</v>
      </c>
      <c r="B216" s="40">
        <v>1</v>
      </c>
      <c r="C216" s="22" t="s">
        <v>42</v>
      </c>
      <c r="D216" s="23" t="s">
        <v>14</v>
      </c>
      <c r="E216" s="24"/>
      <c r="F216" s="25"/>
      <c r="G216" s="26" t="s">
        <v>310</v>
      </c>
      <c r="H216" s="27">
        <v>0</v>
      </c>
      <c r="I216" s="28">
        <v>19.899999999999999</v>
      </c>
      <c r="J216" s="19" t="s">
        <v>310</v>
      </c>
      <c r="K216" s="20"/>
      <c r="L216" s="21">
        <v>5541</v>
      </c>
    </row>
    <row r="217" spans="1:12" ht="15.75" x14ac:dyDescent="0.25">
      <c r="A217" s="43" t="s">
        <v>310</v>
      </c>
      <c r="B217" s="147"/>
      <c r="C217" s="22" t="s">
        <v>42</v>
      </c>
      <c r="D217" s="23" t="s">
        <v>15</v>
      </c>
      <c r="E217" s="24"/>
      <c r="F217" s="25"/>
      <c r="G217" s="26" t="s">
        <v>310</v>
      </c>
      <c r="H217" s="27">
        <v>0</v>
      </c>
      <c r="I217" s="28">
        <v>2</v>
      </c>
      <c r="J217" s="19" t="s">
        <v>289</v>
      </c>
      <c r="K217" s="20"/>
      <c r="L217" s="21">
        <v>5550</v>
      </c>
    </row>
    <row r="218" spans="1:12" ht="15.75" x14ac:dyDescent="0.25">
      <c r="A218" s="43" t="s">
        <v>310</v>
      </c>
      <c r="B218" s="147"/>
      <c r="C218" s="22" t="s">
        <v>42</v>
      </c>
      <c r="D218" s="23" t="s">
        <v>16</v>
      </c>
      <c r="E218" s="24"/>
      <c r="F218" s="25"/>
      <c r="G218" s="26" t="s">
        <v>310</v>
      </c>
      <c r="H218" s="27">
        <v>0</v>
      </c>
      <c r="I218" s="28">
        <v>3</v>
      </c>
      <c r="J218" s="19" t="s">
        <v>289</v>
      </c>
      <c r="K218" s="20"/>
      <c r="L218" s="21">
        <v>5551</v>
      </c>
    </row>
    <row r="219" spans="1:12" ht="15.75" x14ac:dyDescent="0.25">
      <c r="A219" s="43" t="s">
        <v>310</v>
      </c>
      <c r="B219" s="147"/>
      <c r="C219" s="22" t="s">
        <v>42</v>
      </c>
      <c r="D219" s="23" t="s">
        <v>17</v>
      </c>
      <c r="E219" s="24"/>
      <c r="F219" s="25"/>
      <c r="G219" s="26" t="s">
        <v>310</v>
      </c>
      <c r="H219" s="27">
        <v>0</v>
      </c>
      <c r="I219" s="28">
        <v>4</v>
      </c>
      <c r="J219" s="19" t="s">
        <v>289</v>
      </c>
      <c r="K219" s="20"/>
      <c r="L219" s="21">
        <v>5552</v>
      </c>
    </row>
    <row r="220" spans="1:12" ht="15.75" x14ac:dyDescent="0.25">
      <c r="A220" s="43" t="s">
        <v>37</v>
      </c>
      <c r="B220" s="40" t="s">
        <v>37</v>
      </c>
      <c r="C220" s="22">
        <v>0</v>
      </c>
      <c r="D220" s="23" t="s">
        <v>255</v>
      </c>
      <c r="E220" s="24"/>
      <c r="F220" s="25"/>
      <c r="G220" s="26" t="s">
        <v>310</v>
      </c>
      <c r="H220" s="27">
        <v>0</v>
      </c>
      <c r="I220" s="28" t="s">
        <v>37</v>
      </c>
      <c r="J220" s="19" t="s">
        <v>310</v>
      </c>
      <c r="K220" s="20"/>
      <c r="L220" s="21">
        <v>11</v>
      </c>
    </row>
    <row r="221" spans="1:12" ht="15.75" x14ac:dyDescent="0.25">
      <c r="A221" s="43" t="s">
        <v>310</v>
      </c>
      <c r="B221" s="147"/>
      <c r="C221" s="22" t="s">
        <v>42</v>
      </c>
      <c r="D221" s="37" t="s">
        <v>371</v>
      </c>
      <c r="E221" s="24"/>
      <c r="F221" s="25"/>
      <c r="G221" s="26" t="s">
        <v>310</v>
      </c>
      <c r="H221" s="27">
        <v>0</v>
      </c>
      <c r="I221" s="28">
        <v>3</v>
      </c>
      <c r="J221" s="19" t="s">
        <v>310</v>
      </c>
      <c r="K221" s="20"/>
      <c r="L221" s="21">
        <v>5510</v>
      </c>
    </row>
    <row r="222" spans="1:12" ht="15.75" x14ac:dyDescent="0.25">
      <c r="A222" s="43" t="s">
        <v>310</v>
      </c>
      <c r="B222" s="147"/>
      <c r="C222" s="22" t="s">
        <v>42</v>
      </c>
      <c r="D222" s="37" t="s">
        <v>372</v>
      </c>
      <c r="E222" s="24"/>
      <c r="F222" s="25"/>
      <c r="G222" s="26" t="s">
        <v>310</v>
      </c>
      <c r="H222" s="27">
        <v>0</v>
      </c>
      <c r="I222" s="28">
        <v>1</v>
      </c>
      <c r="J222" s="19" t="s">
        <v>310</v>
      </c>
      <c r="K222" s="20"/>
      <c r="L222" s="21">
        <v>5511</v>
      </c>
    </row>
    <row r="223" spans="1:12" ht="15.75" x14ac:dyDescent="0.25">
      <c r="A223" s="43" t="s">
        <v>310</v>
      </c>
      <c r="B223" s="147"/>
      <c r="C223" s="22" t="s">
        <v>229</v>
      </c>
      <c r="D223" s="37" t="s">
        <v>326</v>
      </c>
      <c r="E223" s="24"/>
      <c r="F223" s="25"/>
      <c r="G223" s="26" t="s">
        <v>310</v>
      </c>
      <c r="H223" s="27">
        <v>0</v>
      </c>
      <c r="I223" s="28">
        <v>48</v>
      </c>
      <c r="J223" s="19" t="s">
        <v>310</v>
      </c>
      <c r="K223" s="20"/>
      <c r="L223" s="21">
        <v>5512</v>
      </c>
    </row>
    <row r="224" spans="1:12" ht="15.75" x14ac:dyDescent="0.25">
      <c r="A224" s="43" t="s">
        <v>310</v>
      </c>
      <c r="B224" s="147"/>
      <c r="C224" s="22" t="s">
        <v>42</v>
      </c>
      <c r="D224" s="37" t="s">
        <v>327</v>
      </c>
      <c r="E224" s="24"/>
      <c r="F224" s="25"/>
      <c r="G224" s="26" t="s">
        <v>310</v>
      </c>
      <c r="H224" s="27">
        <v>0</v>
      </c>
      <c r="I224" s="28">
        <v>3</v>
      </c>
      <c r="J224" s="19" t="s">
        <v>310</v>
      </c>
      <c r="K224" s="20"/>
      <c r="L224" s="21">
        <v>5513</v>
      </c>
    </row>
    <row r="225" spans="1:52" ht="15.75" x14ac:dyDescent="0.25">
      <c r="A225" s="43" t="s">
        <v>310</v>
      </c>
      <c r="B225" s="147"/>
      <c r="C225" s="22" t="s">
        <v>42</v>
      </c>
      <c r="D225" s="37" t="s">
        <v>328</v>
      </c>
      <c r="E225" s="24"/>
      <c r="F225" s="25"/>
      <c r="G225" s="26" t="s">
        <v>310</v>
      </c>
      <c r="H225" s="27">
        <v>0</v>
      </c>
      <c r="I225" s="28">
        <v>20</v>
      </c>
      <c r="J225" s="19" t="s">
        <v>310</v>
      </c>
      <c r="K225" s="20"/>
      <c r="L225" s="21">
        <v>5517</v>
      </c>
    </row>
    <row r="226" spans="1:52" ht="15.75" x14ac:dyDescent="0.25">
      <c r="A226" s="43" t="s">
        <v>310</v>
      </c>
      <c r="B226" s="147"/>
      <c r="C226" s="22">
        <v>0</v>
      </c>
      <c r="D226" s="37" t="s">
        <v>373</v>
      </c>
      <c r="E226" s="24"/>
      <c r="F226" s="25"/>
      <c r="G226" s="26" t="s">
        <v>310</v>
      </c>
      <c r="H226" s="27">
        <v>0</v>
      </c>
      <c r="I226" s="28">
        <v>0</v>
      </c>
      <c r="J226" s="19" t="s">
        <v>310</v>
      </c>
      <c r="K226" s="131"/>
      <c r="L226" s="21" t="s">
        <v>374</v>
      </c>
    </row>
    <row r="227" spans="1:52" ht="15.75" x14ac:dyDescent="0.25">
      <c r="A227" s="43" t="s">
        <v>310</v>
      </c>
      <c r="B227" s="147"/>
      <c r="C227" s="22" t="s">
        <v>306</v>
      </c>
      <c r="D227" s="37" t="s">
        <v>302</v>
      </c>
      <c r="E227" s="24"/>
      <c r="F227" s="25"/>
      <c r="G227" s="26" t="s">
        <v>310</v>
      </c>
      <c r="H227" s="27">
        <v>0</v>
      </c>
      <c r="I227" s="28">
        <v>3</v>
      </c>
      <c r="J227" s="19" t="s">
        <v>310</v>
      </c>
      <c r="K227" s="20"/>
      <c r="L227" s="21">
        <v>5515</v>
      </c>
    </row>
    <row r="228" spans="1:52" ht="15.75" x14ac:dyDescent="0.25">
      <c r="A228" s="43" t="s">
        <v>310</v>
      </c>
      <c r="B228" s="147"/>
      <c r="C228" s="22" t="s">
        <v>306</v>
      </c>
      <c r="D228" s="37" t="s">
        <v>303</v>
      </c>
      <c r="E228" s="24"/>
      <c r="F228" s="25"/>
      <c r="G228" s="26" t="s">
        <v>310</v>
      </c>
      <c r="H228" s="27">
        <v>0</v>
      </c>
      <c r="I228" s="28">
        <v>3</v>
      </c>
      <c r="J228" s="19" t="s">
        <v>310</v>
      </c>
      <c r="K228" s="20"/>
      <c r="L228" s="21" t="s">
        <v>305</v>
      </c>
    </row>
    <row r="229" spans="1:52" ht="15.75" x14ac:dyDescent="0.25">
      <c r="A229" s="43" t="s">
        <v>310</v>
      </c>
      <c r="B229" s="147"/>
      <c r="C229" s="22" t="s">
        <v>306</v>
      </c>
      <c r="D229" s="37" t="s">
        <v>304</v>
      </c>
      <c r="E229" s="24"/>
      <c r="F229" s="25"/>
      <c r="G229" s="26" t="s">
        <v>310</v>
      </c>
      <c r="H229" s="27">
        <v>0</v>
      </c>
      <c r="I229" s="28">
        <v>0</v>
      </c>
      <c r="J229" s="19" t="s">
        <v>310</v>
      </c>
      <c r="K229" s="20"/>
      <c r="L229" s="21">
        <v>5518</v>
      </c>
    </row>
    <row r="230" spans="1:52" ht="15.75" x14ac:dyDescent="0.25">
      <c r="A230" s="43" t="s">
        <v>310</v>
      </c>
      <c r="B230" s="147"/>
      <c r="C230" s="22" t="s">
        <v>42</v>
      </c>
      <c r="D230" s="37" t="s">
        <v>46</v>
      </c>
      <c r="E230" s="24"/>
      <c r="F230" s="25"/>
      <c r="G230" s="26" t="s">
        <v>310</v>
      </c>
      <c r="H230" s="27">
        <v>0</v>
      </c>
      <c r="I230" s="28">
        <v>10</v>
      </c>
      <c r="J230" s="19" t="s">
        <v>310</v>
      </c>
      <c r="K230" s="20"/>
      <c r="L230" s="21">
        <v>5516</v>
      </c>
    </row>
    <row r="231" spans="1:52" ht="15.75" x14ac:dyDescent="0.25">
      <c r="A231" s="43" t="s">
        <v>37</v>
      </c>
      <c r="B231" s="40" t="s">
        <v>37</v>
      </c>
      <c r="C231" s="22">
        <v>0</v>
      </c>
      <c r="D231" s="23" t="s">
        <v>257</v>
      </c>
      <c r="E231" s="24"/>
      <c r="F231" s="25"/>
      <c r="G231" s="26" t="s">
        <v>310</v>
      </c>
      <c r="H231" s="27">
        <v>0</v>
      </c>
      <c r="I231" s="28" t="s">
        <v>37</v>
      </c>
      <c r="J231" s="19" t="s">
        <v>310</v>
      </c>
      <c r="K231" s="20"/>
      <c r="L231" s="21" t="s">
        <v>256</v>
      </c>
    </row>
    <row r="232" spans="1:52" s="130" customFormat="1" ht="15.75" x14ac:dyDescent="0.25">
      <c r="A232" s="43" t="s">
        <v>310</v>
      </c>
      <c r="B232" s="147"/>
      <c r="C232" s="22" t="s">
        <v>229</v>
      </c>
      <c r="D232" s="37" t="s">
        <v>326</v>
      </c>
      <c r="E232" s="24"/>
      <c r="F232" s="25"/>
      <c r="G232" s="26" t="s">
        <v>310</v>
      </c>
      <c r="H232" s="27">
        <v>0</v>
      </c>
      <c r="I232" s="28">
        <v>48</v>
      </c>
      <c r="J232" s="19" t="s">
        <v>310</v>
      </c>
      <c r="K232" s="20"/>
      <c r="L232" s="21">
        <v>5512</v>
      </c>
      <c r="N232" s="57"/>
      <c r="O232" s="57"/>
      <c r="P232" s="58"/>
      <c r="Q232" s="57"/>
      <c r="R232" s="57"/>
      <c r="S232" s="57"/>
      <c r="T232" s="57"/>
      <c r="U232" s="57"/>
      <c r="V232" s="57"/>
      <c r="W232" s="57"/>
      <c r="X232" s="57"/>
      <c r="Y232" s="57"/>
      <c r="Z232" s="57"/>
      <c r="AA232" s="57"/>
      <c r="AB232" s="57"/>
      <c r="AC232" s="57"/>
      <c r="AD232" s="57"/>
      <c r="AE232" s="57"/>
      <c r="AF232" s="57"/>
      <c r="AG232" s="57"/>
      <c r="AH232" s="57"/>
      <c r="AI232" s="57"/>
      <c r="AJ232" s="57"/>
      <c r="AK232" s="57"/>
      <c r="AL232" s="57"/>
      <c r="AM232" s="57"/>
      <c r="AN232" s="57"/>
      <c r="AO232" s="57"/>
      <c r="AP232" s="57"/>
      <c r="AQ232" s="57"/>
      <c r="AR232" s="57"/>
      <c r="AS232" s="57"/>
      <c r="AT232" s="57"/>
      <c r="AU232" s="57"/>
      <c r="AV232" s="57"/>
      <c r="AW232" s="57"/>
      <c r="AX232" s="57"/>
      <c r="AY232" s="57"/>
      <c r="AZ232" s="57"/>
    </row>
    <row r="233" spans="1:52" s="130" customFormat="1" ht="15.75" x14ac:dyDescent="0.25">
      <c r="A233" s="43" t="s">
        <v>310</v>
      </c>
      <c r="B233" s="147"/>
      <c r="C233" s="22">
        <v>0</v>
      </c>
      <c r="D233" s="37" t="s">
        <v>266</v>
      </c>
      <c r="E233" s="24"/>
      <c r="F233" s="25"/>
      <c r="G233" s="26" t="s">
        <v>310</v>
      </c>
      <c r="H233" s="27">
        <v>0</v>
      </c>
      <c r="I233" s="28">
        <v>0</v>
      </c>
      <c r="J233" s="19" t="s">
        <v>310</v>
      </c>
      <c r="K233" s="20"/>
      <c r="L233" s="21" t="s">
        <v>265</v>
      </c>
      <c r="N233" s="57"/>
      <c r="O233" s="57"/>
      <c r="P233" s="58"/>
      <c r="Q233" s="57"/>
      <c r="R233" s="57"/>
      <c r="S233" s="57"/>
      <c r="T233" s="57"/>
      <c r="U233" s="57"/>
      <c r="V233" s="57"/>
      <c r="W233" s="57"/>
      <c r="X233" s="57"/>
      <c r="Y233" s="57"/>
      <c r="Z233" s="57"/>
      <c r="AA233" s="57"/>
      <c r="AB233" s="57"/>
      <c r="AC233" s="57"/>
      <c r="AD233" s="57"/>
      <c r="AE233" s="57"/>
      <c r="AF233" s="57"/>
      <c r="AG233" s="57"/>
      <c r="AH233" s="57"/>
      <c r="AI233" s="57"/>
      <c r="AJ233" s="57"/>
      <c r="AK233" s="57"/>
      <c r="AL233" s="57"/>
      <c r="AM233" s="57"/>
      <c r="AN233" s="57"/>
      <c r="AO233" s="57"/>
      <c r="AP233" s="57"/>
      <c r="AQ233" s="57"/>
      <c r="AR233" s="57"/>
      <c r="AS233" s="57"/>
      <c r="AT233" s="57"/>
      <c r="AU233" s="57"/>
      <c r="AV233" s="57"/>
      <c r="AW233" s="57"/>
      <c r="AX233" s="57"/>
      <c r="AY233" s="57"/>
      <c r="AZ233" s="57"/>
    </row>
    <row r="234" spans="1:52" ht="15.75" x14ac:dyDescent="0.25">
      <c r="A234" s="43" t="s">
        <v>310</v>
      </c>
      <c r="B234" s="147"/>
      <c r="C234" s="22" t="s">
        <v>42</v>
      </c>
      <c r="D234" s="37" t="s">
        <v>371</v>
      </c>
      <c r="E234" s="24"/>
      <c r="F234" s="25"/>
      <c r="G234" s="26" t="s">
        <v>310</v>
      </c>
      <c r="H234" s="27">
        <v>0</v>
      </c>
      <c r="I234" s="28">
        <v>3</v>
      </c>
      <c r="J234" s="19" t="s">
        <v>310</v>
      </c>
      <c r="K234" s="20"/>
      <c r="L234" s="21">
        <v>5510</v>
      </c>
    </row>
    <row r="235" spans="1:52" ht="15.75" x14ac:dyDescent="0.25">
      <c r="A235" s="43" t="s">
        <v>310</v>
      </c>
      <c r="B235" s="147"/>
      <c r="C235" s="22" t="s">
        <v>42</v>
      </c>
      <c r="D235" s="37" t="s">
        <v>372</v>
      </c>
      <c r="E235" s="24"/>
      <c r="F235" s="25"/>
      <c r="G235" s="26" t="s">
        <v>310</v>
      </c>
      <c r="H235" s="27">
        <v>0</v>
      </c>
      <c r="I235" s="28">
        <v>1</v>
      </c>
      <c r="J235" s="19" t="s">
        <v>310</v>
      </c>
      <c r="K235" s="20"/>
      <c r="L235" s="21">
        <v>5511</v>
      </c>
    </row>
    <row r="236" spans="1:52" ht="15.75" x14ac:dyDescent="0.25">
      <c r="A236" s="43" t="s">
        <v>310</v>
      </c>
      <c r="B236" s="147"/>
      <c r="C236" s="22" t="s">
        <v>37</v>
      </c>
      <c r="D236" s="37" t="s">
        <v>329</v>
      </c>
      <c r="E236" s="24"/>
      <c r="F236" s="25"/>
      <c r="G236" s="26" t="s">
        <v>310</v>
      </c>
      <c r="H236" s="27">
        <v>0</v>
      </c>
      <c r="I236" s="28">
        <v>36</v>
      </c>
      <c r="J236" s="19" t="s">
        <v>310</v>
      </c>
      <c r="K236" s="20"/>
      <c r="L236" s="21">
        <v>5514</v>
      </c>
    </row>
    <row r="237" spans="1:52" ht="15.75" x14ac:dyDescent="0.25">
      <c r="A237" s="43" t="s">
        <v>310</v>
      </c>
      <c r="B237" s="147"/>
      <c r="C237" s="22" t="s">
        <v>37</v>
      </c>
      <c r="D237" s="37" t="s">
        <v>330</v>
      </c>
      <c r="E237" s="24"/>
      <c r="F237" s="25"/>
      <c r="G237" s="26" t="s">
        <v>310</v>
      </c>
      <c r="H237" s="27">
        <v>0</v>
      </c>
      <c r="I237" s="28">
        <v>0</v>
      </c>
      <c r="J237" s="19" t="s">
        <v>310</v>
      </c>
      <c r="K237" s="20"/>
      <c r="L237" s="21" t="s">
        <v>254</v>
      </c>
    </row>
    <row r="238" spans="1:52" ht="15.75" x14ac:dyDescent="0.25">
      <c r="A238" s="43" t="s">
        <v>310</v>
      </c>
      <c r="B238" s="147"/>
      <c r="C238" s="22" t="s">
        <v>26</v>
      </c>
      <c r="D238" s="37" t="s">
        <v>331</v>
      </c>
      <c r="E238" s="24"/>
      <c r="F238" s="25"/>
      <c r="G238" s="26" t="s">
        <v>310</v>
      </c>
      <c r="H238" s="27">
        <v>0</v>
      </c>
      <c r="I238" s="28">
        <v>18</v>
      </c>
      <c r="J238" s="19" t="s">
        <v>310</v>
      </c>
      <c r="K238" s="20"/>
      <c r="L238" s="21">
        <v>5505</v>
      </c>
    </row>
    <row r="239" spans="1:52" ht="15.75" x14ac:dyDescent="0.25">
      <c r="A239" s="43" t="s">
        <v>310</v>
      </c>
      <c r="B239" s="147"/>
      <c r="C239" s="22" t="s">
        <v>37</v>
      </c>
      <c r="D239" s="37" t="s">
        <v>258</v>
      </c>
      <c r="E239" s="24"/>
      <c r="F239" s="25"/>
      <c r="G239" s="26" t="s">
        <v>310</v>
      </c>
      <c r="H239" s="27">
        <v>0</v>
      </c>
      <c r="I239" s="28">
        <v>0</v>
      </c>
      <c r="J239" s="19" t="s">
        <v>310</v>
      </c>
      <c r="K239" s="20"/>
      <c r="L239" s="21" t="s">
        <v>259</v>
      </c>
    </row>
    <row r="240" spans="1:52" ht="15.75" x14ac:dyDescent="0.25">
      <c r="A240" s="43" t="s">
        <v>37</v>
      </c>
      <c r="B240" s="40" t="s">
        <v>37</v>
      </c>
      <c r="C240" s="22">
        <v>0</v>
      </c>
      <c r="D240" s="37" t="s">
        <v>7</v>
      </c>
      <c r="E240" s="24"/>
      <c r="F240" s="25"/>
      <c r="G240" s="26" t="s">
        <v>310</v>
      </c>
      <c r="H240" s="27">
        <v>0</v>
      </c>
      <c r="I240" s="28" t="s">
        <v>37</v>
      </c>
      <c r="J240" s="19" t="s">
        <v>310</v>
      </c>
      <c r="K240" s="20"/>
      <c r="L240" s="21">
        <v>12</v>
      </c>
    </row>
    <row r="241" spans="1:12" ht="15.75" x14ac:dyDescent="0.25">
      <c r="A241" s="43" t="s">
        <v>310</v>
      </c>
      <c r="B241" s="147"/>
      <c r="C241" s="22" t="s">
        <v>37</v>
      </c>
      <c r="D241" s="37" t="s">
        <v>329</v>
      </c>
      <c r="E241" s="24"/>
      <c r="F241" s="25"/>
      <c r="G241" s="26" t="s">
        <v>310</v>
      </c>
      <c r="H241" s="27">
        <v>0</v>
      </c>
      <c r="I241" s="28">
        <v>36</v>
      </c>
      <c r="J241" s="19" t="s">
        <v>310</v>
      </c>
      <c r="K241" s="20"/>
      <c r="L241" s="21">
        <v>5514</v>
      </c>
    </row>
    <row r="242" spans="1:12" ht="15.75" x14ac:dyDescent="0.25">
      <c r="A242" s="43" t="s">
        <v>310</v>
      </c>
      <c r="B242" s="147"/>
      <c r="C242" s="22" t="s">
        <v>37</v>
      </c>
      <c r="D242" s="37" t="s">
        <v>330</v>
      </c>
      <c r="E242" s="24"/>
      <c r="F242" s="25"/>
      <c r="G242" s="26" t="s">
        <v>310</v>
      </c>
      <c r="H242" s="27">
        <v>0</v>
      </c>
      <c r="I242" s="28">
        <v>0</v>
      </c>
      <c r="J242" s="19" t="s">
        <v>310</v>
      </c>
      <c r="K242" s="20"/>
      <c r="L242" s="21" t="s">
        <v>254</v>
      </c>
    </row>
    <row r="243" spans="1:12" ht="15.75" x14ac:dyDescent="0.25">
      <c r="A243" s="43" t="s">
        <v>310</v>
      </c>
      <c r="B243" s="147"/>
      <c r="C243" s="22" t="s">
        <v>85</v>
      </c>
      <c r="D243" s="37" t="s">
        <v>31</v>
      </c>
      <c r="E243" s="24"/>
      <c r="F243" s="25"/>
      <c r="G243" s="26" t="s">
        <v>310</v>
      </c>
      <c r="H243" s="27">
        <v>0</v>
      </c>
      <c r="I243" s="28">
        <v>5.9</v>
      </c>
      <c r="J243" s="19" t="s">
        <v>310</v>
      </c>
      <c r="K243" s="20"/>
      <c r="L243" s="21">
        <v>5522</v>
      </c>
    </row>
    <row r="244" spans="1:12" ht="15.75" x14ac:dyDescent="0.25">
      <c r="A244" s="43" t="s">
        <v>310</v>
      </c>
      <c r="B244" s="147"/>
      <c r="C244" s="22" t="s">
        <v>42</v>
      </c>
      <c r="D244" s="37" t="s">
        <v>13</v>
      </c>
      <c r="E244" s="24"/>
      <c r="F244" s="25"/>
      <c r="G244" s="26" t="s">
        <v>310</v>
      </c>
      <c r="H244" s="27">
        <v>0</v>
      </c>
      <c r="I244" s="28">
        <v>22.9</v>
      </c>
      <c r="J244" s="19" t="s">
        <v>310</v>
      </c>
      <c r="K244" s="20"/>
      <c r="L244" s="21">
        <v>5520</v>
      </c>
    </row>
    <row r="245" spans="1:12" ht="15.75" x14ac:dyDescent="0.25">
      <c r="A245" s="43" t="s">
        <v>310</v>
      </c>
      <c r="B245" s="147"/>
      <c r="C245" s="22" t="s">
        <v>37</v>
      </c>
      <c r="D245" s="37" t="s">
        <v>30</v>
      </c>
      <c r="E245" s="24"/>
      <c r="F245" s="25"/>
      <c r="G245" s="26" t="s">
        <v>310</v>
      </c>
      <c r="H245" s="27">
        <v>0</v>
      </c>
      <c r="I245" s="28">
        <v>7.9</v>
      </c>
      <c r="J245" s="19" t="s">
        <v>310</v>
      </c>
      <c r="K245" s="20"/>
      <c r="L245" s="21">
        <v>5521</v>
      </c>
    </row>
    <row r="246" spans="1:12" ht="15.75" x14ac:dyDescent="0.25">
      <c r="A246" s="43" t="s">
        <v>310</v>
      </c>
      <c r="B246" s="147"/>
      <c r="C246" s="22" t="s">
        <v>42</v>
      </c>
      <c r="D246" s="37" t="s">
        <v>32</v>
      </c>
      <c r="E246" s="24"/>
      <c r="F246" s="25"/>
      <c r="G246" s="26" t="s">
        <v>310</v>
      </c>
      <c r="H246" s="27">
        <v>0</v>
      </c>
      <c r="I246" s="28">
        <v>5.9</v>
      </c>
      <c r="J246" s="19" t="s">
        <v>310</v>
      </c>
      <c r="K246" s="20"/>
      <c r="L246" s="21">
        <v>5528</v>
      </c>
    </row>
    <row r="247" spans="1:12" ht="15.75" x14ac:dyDescent="0.25">
      <c r="A247" s="43" t="s">
        <v>310</v>
      </c>
      <c r="B247" s="147"/>
      <c r="C247" s="22" t="s">
        <v>42</v>
      </c>
      <c r="D247" s="37" t="s">
        <v>118</v>
      </c>
      <c r="E247" s="24"/>
      <c r="F247" s="25"/>
      <c r="G247" s="26" t="s">
        <v>310</v>
      </c>
      <c r="H247" s="27">
        <v>0</v>
      </c>
      <c r="I247" s="28">
        <v>5.9</v>
      </c>
      <c r="J247" s="19" t="s">
        <v>310</v>
      </c>
      <c r="K247" s="20"/>
      <c r="L247" s="21">
        <v>5525</v>
      </c>
    </row>
    <row r="248" spans="1:12" ht="15.75" x14ac:dyDescent="0.25">
      <c r="A248" s="43" t="s">
        <v>37</v>
      </c>
      <c r="B248" s="40" t="s">
        <v>37</v>
      </c>
      <c r="C248" s="22">
        <v>0</v>
      </c>
      <c r="D248" s="23" t="s">
        <v>87</v>
      </c>
      <c r="E248" s="24"/>
      <c r="F248" s="25"/>
      <c r="G248" s="26" t="s">
        <v>310</v>
      </c>
      <c r="H248" s="27">
        <v>0</v>
      </c>
      <c r="I248" s="28" t="s">
        <v>37</v>
      </c>
      <c r="J248" s="19" t="s">
        <v>310</v>
      </c>
      <c r="K248" s="20"/>
      <c r="L248" s="21">
        <v>13</v>
      </c>
    </row>
    <row r="249" spans="1:12" ht="15.75" x14ac:dyDescent="0.25">
      <c r="A249" s="43" t="s">
        <v>310</v>
      </c>
      <c r="B249" s="147"/>
      <c r="C249" s="22" t="s">
        <v>37</v>
      </c>
      <c r="D249" s="37" t="s">
        <v>276</v>
      </c>
      <c r="E249" s="24"/>
      <c r="F249" s="25"/>
      <c r="G249" s="26" t="s">
        <v>310</v>
      </c>
      <c r="H249" s="27">
        <v>0</v>
      </c>
      <c r="I249" s="28">
        <v>220.00000000000003</v>
      </c>
      <c r="J249" s="19" t="s">
        <v>310</v>
      </c>
      <c r="K249" s="20"/>
      <c r="L249" s="21">
        <v>5500</v>
      </c>
    </row>
    <row r="250" spans="1:12" ht="15.75" x14ac:dyDescent="0.25">
      <c r="A250" s="43" t="s">
        <v>310</v>
      </c>
      <c r="B250" s="147"/>
      <c r="C250" s="22">
        <v>0</v>
      </c>
      <c r="D250" s="37" t="s">
        <v>281</v>
      </c>
      <c r="E250" s="24"/>
      <c r="F250" s="25"/>
      <c r="G250" s="26" t="s">
        <v>310</v>
      </c>
      <c r="H250" s="27">
        <v>0</v>
      </c>
      <c r="I250" s="28">
        <v>60</v>
      </c>
      <c r="J250" s="19" t="s">
        <v>310</v>
      </c>
      <c r="K250" s="20"/>
      <c r="L250" s="21" t="s">
        <v>278</v>
      </c>
    </row>
    <row r="251" spans="1:12" ht="15.75" x14ac:dyDescent="0.25">
      <c r="A251" s="43" t="s">
        <v>310</v>
      </c>
      <c r="B251" s="147"/>
      <c r="C251" s="22" t="s">
        <v>37</v>
      </c>
      <c r="D251" s="37" t="s">
        <v>297</v>
      </c>
      <c r="E251" s="24"/>
      <c r="F251" s="25"/>
      <c r="G251" s="26" t="s">
        <v>310</v>
      </c>
      <c r="H251" s="27">
        <v>0</v>
      </c>
      <c r="I251" s="28">
        <v>198.00000000000003</v>
      </c>
      <c r="J251" s="19" t="s">
        <v>310</v>
      </c>
      <c r="K251" s="20"/>
      <c r="L251" s="21">
        <v>5508</v>
      </c>
    </row>
    <row r="252" spans="1:12" ht="15.75" x14ac:dyDescent="0.25">
      <c r="A252" s="43" t="s">
        <v>310</v>
      </c>
      <c r="B252" s="147"/>
      <c r="C252" s="22">
        <v>0</v>
      </c>
      <c r="D252" s="37" t="s">
        <v>282</v>
      </c>
      <c r="E252" s="24"/>
      <c r="F252" s="25"/>
      <c r="G252" s="26" t="s">
        <v>310</v>
      </c>
      <c r="H252" s="27">
        <v>0</v>
      </c>
      <c r="I252" s="28">
        <v>55</v>
      </c>
      <c r="J252" s="19" t="s">
        <v>310</v>
      </c>
      <c r="K252" s="20"/>
      <c r="L252" s="21" t="s">
        <v>279</v>
      </c>
    </row>
    <row r="253" spans="1:12" ht="15.75" x14ac:dyDescent="0.25">
      <c r="A253" s="43" t="s">
        <v>310</v>
      </c>
      <c r="B253" s="147"/>
      <c r="C253" s="22" t="s">
        <v>37</v>
      </c>
      <c r="D253" s="37" t="s">
        <v>299</v>
      </c>
      <c r="E253" s="24"/>
      <c r="F253" s="25"/>
      <c r="G253" s="26" t="s">
        <v>310</v>
      </c>
      <c r="H253" s="27">
        <v>0</v>
      </c>
      <c r="I253" s="28">
        <v>198</v>
      </c>
      <c r="J253" s="19" t="s">
        <v>310</v>
      </c>
      <c r="K253" s="20"/>
      <c r="L253" s="21">
        <v>5502</v>
      </c>
    </row>
    <row r="254" spans="1:12" ht="15.75" x14ac:dyDescent="0.25">
      <c r="A254" s="43" t="s">
        <v>310</v>
      </c>
      <c r="B254" s="147"/>
      <c r="C254" s="22">
        <v>0</v>
      </c>
      <c r="D254" s="37" t="s">
        <v>300</v>
      </c>
      <c r="E254" s="24"/>
      <c r="F254" s="25"/>
      <c r="G254" s="26" t="s">
        <v>310</v>
      </c>
      <c r="H254" s="27">
        <v>0</v>
      </c>
      <c r="I254" s="28">
        <v>55</v>
      </c>
      <c r="J254" s="19" t="s">
        <v>310</v>
      </c>
      <c r="K254" s="20"/>
      <c r="L254" s="21" t="s">
        <v>301</v>
      </c>
    </row>
    <row r="255" spans="1:12" ht="15.75" x14ac:dyDescent="0.25">
      <c r="A255" s="43" t="s">
        <v>310</v>
      </c>
      <c r="B255" s="147"/>
      <c r="C255" s="22" t="s">
        <v>37</v>
      </c>
      <c r="D255" s="37" t="s">
        <v>298</v>
      </c>
      <c r="E255" s="24"/>
      <c r="F255" s="25"/>
      <c r="G255" s="26" t="s">
        <v>310</v>
      </c>
      <c r="H255" s="27">
        <v>0</v>
      </c>
      <c r="I255" s="28">
        <v>165</v>
      </c>
      <c r="J255" s="19" t="s">
        <v>310</v>
      </c>
      <c r="K255" s="20"/>
      <c r="L255" s="21">
        <v>5507</v>
      </c>
    </row>
    <row r="256" spans="1:12" ht="15.75" x14ac:dyDescent="0.25">
      <c r="A256" s="43" t="s">
        <v>310</v>
      </c>
      <c r="B256" s="147"/>
      <c r="C256" s="22">
        <v>0</v>
      </c>
      <c r="D256" s="37" t="s">
        <v>283</v>
      </c>
      <c r="E256" s="24"/>
      <c r="F256" s="25"/>
      <c r="G256" s="26" t="s">
        <v>310</v>
      </c>
      <c r="H256" s="27">
        <v>0</v>
      </c>
      <c r="I256" s="28">
        <v>45</v>
      </c>
      <c r="J256" s="19" t="s">
        <v>310</v>
      </c>
      <c r="K256" s="20"/>
      <c r="L256" s="21" t="s">
        <v>280</v>
      </c>
    </row>
    <row r="257" spans="1:12" ht="15.75" x14ac:dyDescent="0.25">
      <c r="A257" s="43" t="s">
        <v>310</v>
      </c>
      <c r="B257" s="147"/>
      <c r="C257" s="22" t="s">
        <v>42</v>
      </c>
      <c r="D257" s="37" t="s">
        <v>130</v>
      </c>
      <c r="E257" s="24"/>
      <c r="F257" s="25"/>
      <c r="G257" s="26" t="s">
        <v>310</v>
      </c>
      <c r="H257" s="27">
        <v>0</v>
      </c>
      <c r="I257" s="28">
        <v>24</v>
      </c>
      <c r="J257" s="19" t="s">
        <v>310</v>
      </c>
      <c r="K257" s="20"/>
      <c r="L257" s="21">
        <v>5501</v>
      </c>
    </row>
    <row r="258" spans="1:12" ht="15.75" x14ac:dyDescent="0.25">
      <c r="A258" s="43" t="s">
        <v>310</v>
      </c>
      <c r="B258" s="147"/>
      <c r="C258" s="22" t="s">
        <v>42</v>
      </c>
      <c r="D258" s="37" t="s">
        <v>132</v>
      </c>
      <c r="E258" s="24"/>
      <c r="F258" s="25"/>
      <c r="G258" s="26" t="s">
        <v>310</v>
      </c>
      <c r="H258" s="27">
        <v>0</v>
      </c>
      <c r="I258" s="28">
        <v>24</v>
      </c>
      <c r="J258" s="19" t="s">
        <v>310</v>
      </c>
      <c r="K258" s="20"/>
      <c r="L258" s="21">
        <v>5527</v>
      </c>
    </row>
    <row r="259" spans="1:12" ht="15.75" x14ac:dyDescent="0.25">
      <c r="A259" s="43" t="s">
        <v>310</v>
      </c>
      <c r="B259" s="147"/>
      <c r="C259" s="22" t="s">
        <v>42</v>
      </c>
      <c r="D259" s="37" t="s">
        <v>131</v>
      </c>
      <c r="E259" s="24"/>
      <c r="F259" s="25"/>
      <c r="G259" s="26" t="s">
        <v>310</v>
      </c>
      <c r="H259" s="27">
        <v>0</v>
      </c>
      <c r="I259" s="28">
        <v>24</v>
      </c>
      <c r="J259" s="19" t="s">
        <v>310</v>
      </c>
      <c r="K259" s="20"/>
      <c r="L259" s="21">
        <v>5526</v>
      </c>
    </row>
    <row r="260" spans="1:12" ht="15.75" x14ac:dyDescent="0.25">
      <c r="A260" s="43" t="s">
        <v>310</v>
      </c>
      <c r="B260" s="147"/>
      <c r="C260" s="22" t="s">
        <v>42</v>
      </c>
      <c r="D260" s="37" t="s">
        <v>375</v>
      </c>
      <c r="E260" s="24"/>
      <c r="F260" s="25"/>
      <c r="G260" s="26" t="s">
        <v>310</v>
      </c>
      <c r="H260" s="27">
        <v>0</v>
      </c>
      <c r="I260" s="28">
        <v>39</v>
      </c>
      <c r="J260" s="19" t="s">
        <v>310</v>
      </c>
      <c r="K260" s="20"/>
      <c r="L260" s="21">
        <v>5530</v>
      </c>
    </row>
    <row r="261" spans="1:12" ht="15.75" x14ac:dyDescent="0.25">
      <c r="A261" s="43" t="s">
        <v>310</v>
      </c>
      <c r="B261" s="147"/>
      <c r="C261" s="22">
        <v>0</v>
      </c>
      <c r="D261" s="37" t="s">
        <v>277</v>
      </c>
      <c r="E261" s="24"/>
      <c r="F261" s="25"/>
      <c r="G261" s="26" t="s">
        <v>310</v>
      </c>
      <c r="H261" s="27">
        <v>0</v>
      </c>
      <c r="I261" s="28">
        <v>0</v>
      </c>
      <c r="J261" s="19" t="s">
        <v>310</v>
      </c>
      <c r="K261" s="20"/>
      <c r="L261" s="21">
        <v>326</v>
      </c>
    </row>
    <row r="262" spans="1:12" ht="15.75" x14ac:dyDescent="0.25">
      <c r="A262" s="43" t="s">
        <v>310</v>
      </c>
      <c r="B262" s="147"/>
      <c r="C262" s="22" t="s">
        <v>42</v>
      </c>
      <c r="D262" s="37" t="s">
        <v>230</v>
      </c>
      <c r="E262" s="24"/>
      <c r="F262" s="25"/>
      <c r="G262" s="26" t="s">
        <v>310</v>
      </c>
      <c r="H262" s="27">
        <v>0</v>
      </c>
      <c r="I262" s="28">
        <v>8.9</v>
      </c>
      <c r="J262" s="19" t="s">
        <v>310</v>
      </c>
      <c r="K262" s="20"/>
      <c r="L262" s="21">
        <v>5503</v>
      </c>
    </row>
    <row r="263" spans="1:12" ht="15.75" x14ac:dyDescent="0.25">
      <c r="A263" s="43" t="s">
        <v>310</v>
      </c>
      <c r="B263" s="147"/>
      <c r="C263" s="22" t="s">
        <v>42</v>
      </c>
      <c r="D263" s="37" t="s">
        <v>12</v>
      </c>
      <c r="E263" s="24"/>
      <c r="F263" s="25"/>
      <c r="G263" s="26" t="s">
        <v>310</v>
      </c>
      <c r="H263" s="27">
        <v>0</v>
      </c>
      <c r="I263" s="28">
        <v>4</v>
      </c>
      <c r="J263" s="19" t="s">
        <v>310</v>
      </c>
      <c r="K263" s="20"/>
      <c r="L263" s="21">
        <v>5504</v>
      </c>
    </row>
    <row r="264" spans="1:12" ht="15.75" x14ac:dyDescent="0.25">
      <c r="A264" s="43" t="s">
        <v>310</v>
      </c>
      <c r="B264" s="147"/>
      <c r="C264" s="22" t="s">
        <v>37</v>
      </c>
      <c r="D264" s="37" t="s">
        <v>44</v>
      </c>
      <c r="E264" s="24"/>
      <c r="F264" s="25"/>
      <c r="G264" s="26" t="s">
        <v>310</v>
      </c>
      <c r="H264" s="27">
        <v>0</v>
      </c>
      <c r="I264" s="28">
        <v>24</v>
      </c>
      <c r="J264" s="19" t="s">
        <v>310</v>
      </c>
      <c r="K264" s="20"/>
      <c r="L264" s="21">
        <v>5509</v>
      </c>
    </row>
    <row r="265" spans="1:12" ht="15.75" x14ac:dyDescent="0.25">
      <c r="A265" s="43" t="s">
        <v>310</v>
      </c>
      <c r="B265" s="147"/>
      <c r="C265" s="22">
        <v>0</v>
      </c>
      <c r="D265" s="38" t="s">
        <v>376</v>
      </c>
      <c r="E265" s="24"/>
      <c r="F265" s="25"/>
      <c r="G265" s="26" t="s">
        <v>310</v>
      </c>
      <c r="H265" s="27">
        <v>0</v>
      </c>
      <c r="I265" s="28">
        <v>0</v>
      </c>
      <c r="J265" s="19" t="s">
        <v>310</v>
      </c>
      <c r="K265" s="20"/>
      <c r="L265" s="21" t="s">
        <v>377</v>
      </c>
    </row>
    <row r="266" spans="1:12" ht="15.75" x14ac:dyDescent="0.25">
      <c r="A266" s="43" t="s">
        <v>310</v>
      </c>
      <c r="B266" s="147"/>
      <c r="C266" s="22" t="s">
        <v>42</v>
      </c>
      <c r="D266" s="37" t="s">
        <v>378</v>
      </c>
      <c r="E266" s="24"/>
      <c r="F266" s="25"/>
      <c r="G266" s="26" t="s">
        <v>310</v>
      </c>
      <c r="H266" s="27">
        <v>0</v>
      </c>
      <c r="I266" s="28">
        <v>40.799999999999997</v>
      </c>
      <c r="J266" s="19" t="s">
        <v>310</v>
      </c>
      <c r="K266" s="20"/>
      <c r="L266" s="21">
        <v>5506</v>
      </c>
    </row>
    <row r="267" spans="1:12" ht="15.75" x14ac:dyDescent="0.25">
      <c r="A267" s="43" t="s">
        <v>310</v>
      </c>
      <c r="B267" s="147"/>
      <c r="C267" s="22" t="s">
        <v>26</v>
      </c>
      <c r="D267" s="37" t="s">
        <v>331</v>
      </c>
      <c r="E267" s="24"/>
      <c r="F267" s="25"/>
      <c r="G267" s="26" t="s">
        <v>310</v>
      </c>
      <c r="H267" s="27">
        <v>0</v>
      </c>
      <c r="I267" s="28">
        <v>18</v>
      </c>
      <c r="J267" s="19" t="s">
        <v>310</v>
      </c>
      <c r="K267" s="20"/>
      <c r="L267" s="21">
        <v>5505</v>
      </c>
    </row>
    <row r="268" spans="1:12" ht="15.75" x14ac:dyDescent="0.25">
      <c r="A268" s="43" t="s">
        <v>37</v>
      </c>
      <c r="B268" s="40" t="s">
        <v>37</v>
      </c>
      <c r="C268" s="22">
        <v>0</v>
      </c>
      <c r="D268" s="37" t="s">
        <v>90</v>
      </c>
      <c r="E268" s="24"/>
      <c r="F268" s="25"/>
      <c r="G268" s="26" t="s">
        <v>310</v>
      </c>
      <c r="H268" s="27">
        <v>0</v>
      </c>
      <c r="I268" s="28" t="s">
        <v>37</v>
      </c>
      <c r="J268" s="19" t="s">
        <v>310</v>
      </c>
      <c r="K268" s="20"/>
      <c r="L268" s="21">
        <v>14</v>
      </c>
    </row>
    <row r="269" spans="1:12" ht="15.75" x14ac:dyDescent="0.25">
      <c r="A269" s="43" t="s">
        <v>310</v>
      </c>
      <c r="B269" s="40">
        <v>1</v>
      </c>
      <c r="C269" s="22" t="s">
        <v>37</v>
      </c>
      <c r="D269" s="23" t="s">
        <v>142</v>
      </c>
      <c r="E269" s="24"/>
      <c r="F269" s="25"/>
      <c r="G269" s="26" t="s">
        <v>310</v>
      </c>
      <c r="H269" s="27">
        <v>0</v>
      </c>
      <c r="I269" s="28">
        <v>29.9</v>
      </c>
      <c r="J269" s="19" t="s">
        <v>310</v>
      </c>
      <c r="K269" s="20"/>
      <c r="L269" s="21">
        <v>5545</v>
      </c>
    </row>
    <row r="270" spans="1:12" ht="15.75" x14ac:dyDescent="0.25">
      <c r="A270" s="43" t="s">
        <v>310</v>
      </c>
      <c r="B270" s="147"/>
      <c r="C270" s="22" t="s">
        <v>37</v>
      </c>
      <c r="D270" s="23" t="s">
        <v>28</v>
      </c>
      <c r="E270" s="24"/>
      <c r="F270" s="25"/>
      <c r="G270" s="26" t="s">
        <v>310</v>
      </c>
      <c r="H270" s="27">
        <v>0</v>
      </c>
      <c r="I270" s="28">
        <v>18</v>
      </c>
      <c r="J270" s="19" t="s">
        <v>310</v>
      </c>
      <c r="K270" s="20"/>
      <c r="L270" s="21">
        <v>5543</v>
      </c>
    </row>
    <row r="271" spans="1:12" ht="15.75" x14ac:dyDescent="0.25">
      <c r="A271" s="43" t="s">
        <v>37</v>
      </c>
      <c r="B271" s="40" t="s">
        <v>37</v>
      </c>
      <c r="C271" s="22">
        <v>0</v>
      </c>
      <c r="D271" s="23" t="s">
        <v>379</v>
      </c>
      <c r="E271" s="24"/>
      <c r="F271" s="25"/>
      <c r="G271" s="26" t="s">
        <v>310</v>
      </c>
      <c r="H271" s="27">
        <v>0</v>
      </c>
      <c r="I271" s="28" t="s">
        <v>37</v>
      </c>
      <c r="J271" s="19" t="s">
        <v>310</v>
      </c>
      <c r="K271" s="20"/>
      <c r="L271" s="21">
        <v>15</v>
      </c>
    </row>
    <row r="272" spans="1:12" ht="15.75" x14ac:dyDescent="0.25">
      <c r="A272" s="43" t="s">
        <v>310</v>
      </c>
      <c r="B272" s="147"/>
      <c r="C272" s="22" t="s">
        <v>149</v>
      </c>
      <c r="D272" s="23" t="s">
        <v>148</v>
      </c>
      <c r="E272" s="24"/>
      <c r="F272" s="25"/>
      <c r="G272" s="26" t="s">
        <v>310</v>
      </c>
      <c r="H272" s="27" t="s">
        <v>103</v>
      </c>
      <c r="I272" s="28">
        <v>12.99</v>
      </c>
      <c r="J272" s="19" t="s">
        <v>348</v>
      </c>
      <c r="K272" s="20"/>
      <c r="L272" s="21">
        <v>4652960</v>
      </c>
    </row>
    <row r="273" spans="1:16" ht="15.75" x14ac:dyDescent="0.25">
      <c r="A273" s="43" t="s">
        <v>310</v>
      </c>
      <c r="B273" s="147"/>
      <c r="C273" s="22" t="s">
        <v>100</v>
      </c>
      <c r="D273" s="23" t="s">
        <v>117</v>
      </c>
      <c r="E273" s="24"/>
      <c r="F273" s="25"/>
      <c r="G273" s="26" t="s">
        <v>310</v>
      </c>
      <c r="H273" s="27" t="s">
        <v>103</v>
      </c>
      <c r="I273" s="28">
        <v>12.99</v>
      </c>
      <c r="J273" s="19" t="s">
        <v>348</v>
      </c>
      <c r="K273" s="20"/>
      <c r="L273" s="21" t="s">
        <v>152</v>
      </c>
    </row>
    <row r="274" spans="1:16" ht="15.75" x14ac:dyDescent="0.25">
      <c r="A274" s="43" t="s">
        <v>310</v>
      </c>
      <c r="B274" s="147"/>
      <c r="C274" s="22" t="s">
        <v>149</v>
      </c>
      <c r="D274" s="23" t="s">
        <v>294</v>
      </c>
      <c r="E274" s="24"/>
      <c r="F274" s="25"/>
      <c r="G274" s="26" t="s">
        <v>310</v>
      </c>
      <c r="H274" s="27" t="s">
        <v>103</v>
      </c>
      <c r="I274" s="28">
        <v>12.99</v>
      </c>
      <c r="J274" s="19" t="s">
        <v>348</v>
      </c>
      <c r="K274" s="20"/>
      <c r="L274" s="21">
        <v>2020003331152</v>
      </c>
    </row>
    <row r="275" spans="1:16" ht="15.75" x14ac:dyDescent="0.25">
      <c r="A275" s="43" t="s">
        <v>310</v>
      </c>
      <c r="B275" s="147"/>
      <c r="C275" s="22" t="s">
        <v>149</v>
      </c>
      <c r="D275" s="23" t="s">
        <v>150</v>
      </c>
      <c r="E275" s="24"/>
      <c r="F275" s="25"/>
      <c r="G275" s="26" t="s">
        <v>310</v>
      </c>
      <c r="H275" s="27" t="s">
        <v>103</v>
      </c>
      <c r="I275" s="28">
        <v>11.99</v>
      </c>
      <c r="J275" s="19" t="s">
        <v>348</v>
      </c>
      <c r="K275" s="20"/>
      <c r="L275" s="21">
        <v>4652977</v>
      </c>
    </row>
    <row r="276" spans="1:16" ht="15.75" x14ac:dyDescent="0.25">
      <c r="A276" s="43" t="s">
        <v>310</v>
      </c>
      <c r="B276" s="147"/>
      <c r="C276" s="22" t="s">
        <v>151</v>
      </c>
      <c r="D276" s="23" t="s">
        <v>104</v>
      </c>
      <c r="E276" s="24"/>
      <c r="F276" s="25"/>
      <c r="G276" s="26" t="s">
        <v>310</v>
      </c>
      <c r="H276" s="27" t="s">
        <v>103</v>
      </c>
      <c r="I276" s="28">
        <v>10.99</v>
      </c>
      <c r="J276" s="19" t="s">
        <v>348</v>
      </c>
      <c r="K276" s="20"/>
      <c r="L276" s="21">
        <v>4347811</v>
      </c>
    </row>
    <row r="277" spans="1:16" ht="15.75" x14ac:dyDescent="0.25">
      <c r="A277" s="43" t="s">
        <v>310</v>
      </c>
      <c r="B277" s="147"/>
      <c r="C277" s="22" t="s">
        <v>100</v>
      </c>
      <c r="D277" s="23" t="s">
        <v>99</v>
      </c>
      <c r="E277" s="24"/>
      <c r="F277" s="25"/>
      <c r="G277" s="26" t="s">
        <v>310</v>
      </c>
      <c r="H277" s="27" t="s">
        <v>103</v>
      </c>
      <c r="I277" s="28">
        <v>4.59</v>
      </c>
      <c r="J277" s="19" t="s">
        <v>348</v>
      </c>
      <c r="K277" s="20"/>
      <c r="L277" s="21">
        <v>3324165</v>
      </c>
    </row>
    <row r="278" spans="1:16" ht="15.75" x14ac:dyDescent="0.25">
      <c r="A278" s="43" t="s">
        <v>310</v>
      </c>
      <c r="B278" s="147"/>
      <c r="C278" s="22" t="s">
        <v>101</v>
      </c>
      <c r="D278" s="23" t="s">
        <v>153</v>
      </c>
      <c r="E278" s="24"/>
      <c r="F278" s="25"/>
      <c r="G278" s="26" t="s">
        <v>310</v>
      </c>
      <c r="H278" s="27" t="s">
        <v>103</v>
      </c>
      <c r="I278" s="28">
        <v>4.99</v>
      </c>
      <c r="J278" s="19" t="s">
        <v>348</v>
      </c>
      <c r="K278" s="20"/>
      <c r="L278" s="21">
        <v>3324172</v>
      </c>
      <c r="P278" s="57"/>
    </row>
    <row r="279" spans="1:16" ht="15.75" x14ac:dyDescent="0.25">
      <c r="A279" s="43" t="s">
        <v>310</v>
      </c>
      <c r="B279" s="147"/>
      <c r="C279" s="22" t="s">
        <v>167</v>
      </c>
      <c r="D279" s="23" t="s">
        <v>221</v>
      </c>
      <c r="E279" s="24"/>
      <c r="F279" s="25"/>
      <c r="G279" s="26" t="s">
        <v>310</v>
      </c>
      <c r="H279" s="27" t="s">
        <v>103</v>
      </c>
      <c r="I279" s="28">
        <v>11.99</v>
      </c>
      <c r="J279" s="19" t="s">
        <v>348</v>
      </c>
      <c r="K279" s="20"/>
      <c r="L279" s="21">
        <v>7943270</v>
      </c>
      <c r="P279" s="57"/>
    </row>
    <row r="280" spans="1:16" ht="15.75" x14ac:dyDescent="0.25">
      <c r="A280" s="43" t="s">
        <v>310</v>
      </c>
      <c r="B280" s="147"/>
      <c r="C280" s="22" t="s">
        <v>223</v>
      </c>
      <c r="D280" s="23" t="s">
        <v>222</v>
      </c>
      <c r="E280" s="24"/>
      <c r="F280" s="25"/>
      <c r="G280" s="26" t="s">
        <v>310</v>
      </c>
      <c r="H280" s="27" t="s">
        <v>103</v>
      </c>
      <c r="I280" s="28">
        <v>3.39</v>
      </c>
      <c r="J280" s="19" t="s">
        <v>348</v>
      </c>
      <c r="K280" s="20"/>
      <c r="L280" s="21">
        <v>2020002940874</v>
      </c>
    </row>
    <row r="281" spans="1:16" ht="15.75" x14ac:dyDescent="0.25">
      <c r="A281" s="43" t="s">
        <v>310</v>
      </c>
      <c r="B281" s="147"/>
      <c r="C281" s="22" t="s">
        <v>26</v>
      </c>
      <c r="D281" s="23" t="s">
        <v>102</v>
      </c>
      <c r="E281" s="24"/>
      <c r="F281" s="25"/>
      <c r="G281" s="26" t="s">
        <v>310</v>
      </c>
      <c r="H281" s="27" t="s">
        <v>103</v>
      </c>
      <c r="I281" s="28">
        <v>0.43</v>
      </c>
      <c r="J281" s="19" t="s">
        <v>348</v>
      </c>
      <c r="K281" s="20"/>
      <c r="L281" s="21">
        <v>8200</v>
      </c>
    </row>
    <row r="282" spans="1:16" ht="15.75" x14ac:dyDescent="0.25">
      <c r="A282" s="43" t="s">
        <v>310</v>
      </c>
      <c r="B282" s="147"/>
      <c r="C282" s="22" t="s">
        <v>79</v>
      </c>
      <c r="D282" s="23" t="s">
        <v>77</v>
      </c>
      <c r="E282" s="24"/>
      <c r="F282" s="25"/>
      <c r="G282" s="26" t="s">
        <v>310</v>
      </c>
      <c r="H282" s="27" t="s">
        <v>103</v>
      </c>
      <c r="I282" s="28">
        <v>2.99</v>
      </c>
      <c r="J282" s="19" t="s">
        <v>348</v>
      </c>
      <c r="K282" s="20"/>
      <c r="L282" s="21">
        <v>2020001738199</v>
      </c>
      <c r="P282" s="57"/>
    </row>
    <row r="283" spans="1:16" ht="15.75" x14ac:dyDescent="0.25">
      <c r="A283" s="43" t="s">
        <v>310</v>
      </c>
      <c r="B283" s="147"/>
      <c r="C283" s="22" t="s">
        <v>79</v>
      </c>
      <c r="D283" s="23" t="s">
        <v>76</v>
      </c>
      <c r="E283" s="24"/>
      <c r="F283" s="25"/>
      <c r="G283" s="26" t="s">
        <v>310</v>
      </c>
      <c r="H283" s="27" t="s">
        <v>103</v>
      </c>
      <c r="I283" s="28">
        <v>2.99</v>
      </c>
      <c r="J283" s="19" t="s">
        <v>348</v>
      </c>
      <c r="K283" s="20"/>
      <c r="L283" s="21">
        <v>2020001738526</v>
      </c>
      <c r="P283" s="57"/>
    </row>
    <row r="284" spans="1:16" ht="15.75" x14ac:dyDescent="0.25">
      <c r="A284" s="43" t="s">
        <v>310</v>
      </c>
      <c r="B284" s="147"/>
      <c r="C284" s="22" t="s">
        <v>194</v>
      </c>
      <c r="D284" s="23" t="s">
        <v>193</v>
      </c>
      <c r="E284" s="24"/>
      <c r="F284" s="25"/>
      <c r="G284" s="26" t="s">
        <v>310</v>
      </c>
      <c r="H284" s="27" t="s">
        <v>103</v>
      </c>
      <c r="I284" s="28">
        <v>2.39</v>
      </c>
      <c r="J284" s="19" t="s">
        <v>348</v>
      </c>
      <c r="K284" s="20"/>
      <c r="L284" s="21">
        <v>2990</v>
      </c>
      <c r="N284" s="132"/>
      <c r="P284" s="57"/>
    </row>
    <row r="285" spans="1:16" ht="15.75" x14ac:dyDescent="0.25">
      <c r="A285" s="43" t="s">
        <v>310</v>
      </c>
      <c r="B285" s="147"/>
      <c r="C285" s="22" t="s">
        <v>194</v>
      </c>
      <c r="D285" s="23" t="s">
        <v>196</v>
      </c>
      <c r="E285" s="24"/>
      <c r="F285" s="25"/>
      <c r="G285" s="26" t="s">
        <v>310</v>
      </c>
      <c r="H285" s="27">
        <v>0</v>
      </c>
      <c r="I285" s="28">
        <v>0</v>
      </c>
      <c r="J285" s="19" t="s">
        <v>310</v>
      </c>
      <c r="K285" s="20"/>
      <c r="L285" s="21" t="s">
        <v>195</v>
      </c>
      <c r="P285" s="57"/>
    </row>
    <row r="286" spans="1:16" ht="15.75" x14ac:dyDescent="0.25">
      <c r="A286" s="43" t="s">
        <v>310</v>
      </c>
      <c r="B286" s="147"/>
      <c r="C286" s="22" t="s">
        <v>194</v>
      </c>
      <c r="D286" s="23" t="s">
        <v>198</v>
      </c>
      <c r="E286" s="24"/>
      <c r="F286" s="25"/>
      <c r="G286" s="26" t="s">
        <v>310</v>
      </c>
      <c r="H286" s="27">
        <v>0</v>
      </c>
      <c r="I286" s="28">
        <v>0</v>
      </c>
      <c r="J286" s="19" t="s">
        <v>310</v>
      </c>
      <c r="K286" s="20"/>
      <c r="L286" s="21" t="s">
        <v>197</v>
      </c>
      <c r="P286" s="57"/>
    </row>
    <row r="287" spans="1:16" ht="15.75" x14ac:dyDescent="0.25">
      <c r="A287" s="43" t="s">
        <v>37</v>
      </c>
      <c r="B287" s="40" t="s">
        <v>37</v>
      </c>
      <c r="C287" s="22">
        <v>0</v>
      </c>
      <c r="D287" s="23" t="s">
        <v>220</v>
      </c>
      <c r="E287" s="24"/>
      <c r="F287" s="25"/>
      <c r="G287" s="26" t="s">
        <v>310</v>
      </c>
      <c r="H287" s="27">
        <v>0</v>
      </c>
      <c r="I287" s="28" t="s">
        <v>37</v>
      </c>
      <c r="J287" s="19" t="s">
        <v>310</v>
      </c>
      <c r="K287" s="20"/>
      <c r="L287" s="21">
        <v>16</v>
      </c>
      <c r="P287" s="57"/>
    </row>
    <row r="288" spans="1:16" ht="15.75" x14ac:dyDescent="0.25">
      <c r="A288" s="43" t="s">
        <v>310</v>
      </c>
      <c r="B288" s="147"/>
      <c r="C288" s="22" t="s">
        <v>26</v>
      </c>
      <c r="D288" s="23" t="s">
        <v>34</v>
      </c>
      <c r="E288" s="24"/>
      <c r="F288" s="25"/>
      <c r="G288" s="26" t="s">
        <v>310</v>
      </c>
      <c r="H288" s="27">
        <v>0</v>
      </c>
      <c r="I288" s="28">
        <v>5</v>
      </c>
      <c r="J288" s="19" t="s">
        <v>310</v>
      </c>
      <c r="K288" s="20"/>
      <c r="L288" s="21">
        <v>5531</v>
      </c>
    </row>
    <row r="289" spans="1:12" ht="15.75" x14ac:dyDescent="0.25">
      <c r="A289" s="43" t="s">
        <v>310</v>
      </c>
      <c r="B289" s="147"/>
      <c r="C289" s="22" t="s">
        <v>26</v>
      </c>
      <c r="D289" s="23" t="s">
        <v>35</v>
      </c>
      <c r="E289" s="24"/>
      <c r="F289" s="25"/>
      <c r="G289" s="26" t="s">
        <v>310</v>
      </c>
      <c r="H289" s="27">
        <v>0</v>
      </c>
      <c r="I289" s="28">
        <v>3</v>
      </c>
      <c r="J289" s="19" t="s">
        <v>310</v>
      </c>
      <c r="K289" s="20"/>
      <c r="L289" s="21">
        <v>5533</v>
      </c>
    </row>
    <row r="290" spans="1:12" ht="15.75" x14ac:dyDescent="0.25">
      <c r="A290" s="43" t="s">
        <v>310</v>
      </c>
      <c r="B290" s="147"/>
      <c r="C290" s="22" t="s">
        <v>26</v>
      </c>
      <c r="D290" s="23" t="s">
        <v>36</v>
      </c>
      <c r="E290" s="24"/>
      <c r="F290" s="25"/>
      <c r="G290" s="26" t="s">
        <v>310</v>
      </c>
      <c r="H290" s="27">
        <v>0</v>
      </c>
      <c r="I290" s="28">
        <v>11</v>
      </c>
      <c r="J290" s="19" t="s">
        <v>310</v>
      </c>
      <c r="K290" s="20"/>
      <c r="L290" s="21">
        <v>5534</v>
      </c>
    </row>
    <row r="291" spans="1:12" ht="15.75" x14ac:dyDescent="0.25">
      <c r="A291" s="43" t="s">
        <v>310</v>
      </c>
      <c r="B291" s="147"/>
      <c r="C291" s="22" t="s">
        <v>26</v>
      </c>
      <c r="D291" s="23" t="s">
        <v>136</v>
      </c>
      <c r="E291" s="24"/>
      <c r="F291" s="25"/>
      <c r="G291" s="26" t="s">
        <v>310</v>
      </c>
      <c r="H291" s="27">
        <v>0</v>
      </c>
      <c r="I291" s="28">
        <v>55</v>
      </c>
      <c r="J291" s="19" t="s">
        <v>310</v>
      </c>
      <c r="K291" s="20"/>
      <c r="L291" s="21" t="s">
        <v>163</v>
      </c>
    </row>
    <row r="292" spans="1:12" ht="15.75" x14ac:dyDescent="0.25">
      <c r="A292" s="43" t="s">
        <v>310</v>
      </c>
      <c r="B292" s="147"/>
      <c r="C292" s="22" t="s">
        <v>26</v>
      </c>
      <c r="D292" s="23" t="s">
        <v>137</v>
      </c>
      <c r="E292" s="24"/>
      <c r="F292" s="25"/>
      <c r="G292" s="26" t="s">
        <v>310</v>
      </c>
      <c r="H292" s="27">
        <v>0</v>
      </c>
      <c r="I292" s="28">
        <v>12</v>
      </c>
      <c r="J292" s="19" t="s">
        <v>310</v>
      </c>
      <c r="K292" s="20"/>
      <c r="L292" s="21">
        <v>6800</v>
      </c>
    </row>
    <row r="293" spans="1:12" ht="15.75" x14ac:dyDescent="0.25">
      <c r="A293" s="43" t="s">
        <v>310</v>
      </c>
      <c r="B293" s="147"/>
      <c r="C293" s="22" t="s">
        <v>26</v>
      </c>
      <c r="D293" s="23" t="s">
        <v>138</v>
      </c>
      <c r="E293" s="24"/>
      <c r="F293" s="25"/>
      <c r="G293" s="26" t="s">
        <v>310</v>
      </c>
      <c r="H293" s="27">
        <v>0</v>
      </c>
      <c r="I293" s="28">
        <v>30</v>
      </c>
      <c r="J293" s="19" t="s">
        <v>310</v>
      </c>
      <c r="K293" s="20"/>
      <c r="L293" s="21" t="s">
        <v>164</v>
      </c>
    </row>
    <row r="294" spans="1:12" ht="15.75" x14ac:dyDescent="0.25">
      <c r="A294" s="43" t="s">
        <v>310</v>
      </c>
      <c r="B294" s="147"/>
      <c r="C294" s="22" t="s">
        <v>26</v>
      </c>
      <c r="D294" s="23" t="s">
        <v>380</v>
      </c>
      <c r="E294" s="24"/>
      <c r="F294" s="25"/>
      <c r="G294" s="26" t="s">
        <v>310</v>
      </c>
      <c r="H294" s="27">
        <v>0</v>
      </c>
      <c r="I294" s="28">
        <v>36</v>
      </c>
      <c r="J294" s="19" t="s">
        <v>310</v>
      </c>
      <c r="K294" s="20"/>
      <c r="L294" s="21">
        <v>250375</v>
      </c>
    </row>
    <row r="295" spans="1:12" ht="15.75" x14ac:dyDescent="0.25">
      <c r="A295" s="43" t="s">
        <v>310</v>
      </c>
      <c r="B295" s="147"/>
      <c r="C295" s="22" t="s">
        <v>26</v>
      </c>
      <c r="D295" s="23" t="s">
        <v>381</v>
      </c>
      <c r="E295" s="24"/>
      <c r="F295" s="25"/>
      <c r="G295" s="26" t="s">
        <v>310</v>
      </c>
      <c r="H295" s="27">
        <v>0</v>
      </c>
      <c r="I295" s="28">
        <v>3</v>
      </c>
      <c r="J295" s="19" t="s">
        <v>310</v>
      </c>
      <c r="K295" s="20"/>
      <c r="L295" s="21">
        <v>553</v>
      </c>
    </row>
    <row r="296" spans="1:12" ht="15.75" x14ac:dyDescent="0.25">
      <c r="A296" s="43" t="s">
        <v>310</v>
      </c>
      <c r="B296" s="147"/>
      <c r="C296" s="22" t="s">
        <v>26</v>
      </c>
      <c r="D296" s="23" t="s">
        <v>139</v>
      </c>
      <c r="E296" s="24"/>
      <c r="F296" s="25"/>
      <c r="G296" s="26" t="s">
        <v>310</v>
      </c>
      <c r="H296" s="27">
        <v>0</v>
      </c>
      <c r="I296" s="28">
        <v>3</v>
      </c>
      <c r="J296" s="19" t="s">
        <v>310</v>
      </c>
      <c r="K296" s="20"/>
      <c r="L296" s="21">
        <v>5123</v>
      </c>
    </row>
    <row r="297" spans="1:12" ht="15.75" x14ac:dyDescent="0.25">
      <c r="A297" s="43" t="s">
        <v>310</v>
      </c>
      <c r="B297" s="147"/>
      <c r="C297" s="22" t="s">
        <v>26</v>
      </c>
      <c r="D297" s="23" t="s">
        <v>382</v>
      </c>
      <c r="E297" s="24"/>
      <c r="F297" s="25"/>
      <c r="G297" s="26" t="s">
        <v>310</v>
      </c>
      <c r="H297" s="27">
        <v>0</v>
      </c>
      <c r="I297" s="28">
        <v>4</v>
      </c>
      <c r="J297" s="19" t="s">
        <v>310</v>
      </c>
      <c r="K297" s="20"/>
      <c r="L297" s="21">
        <v>5135219</v>
      </c>
    </row>
    <row r="298" spans="1:12" ht="15.75" x14ac:dyDescent="0.25">
      <c r="A298" s="43" t="s">
        <v>310</v>
      </c>
      <c r="B298" s="147"/>
      <c r="C298" s="22" t="s">
        <v>26</v>
      </c>
      <c r="D298" s="23" t="s">
        <v>140</v>
      </c>
      <c r="E298" s="24"/>
      <c r="F298" s="25"/>
      <c r="G298" s="26" t="s">
        <v>310</v>
      </c>
      <c r="H298" s="27">
        <v>0</v>
      </c>
      <c r="I298" s="28">
        <v>0.09</v>
      </c>
      <c r="J298" s="19" t="s">
        <v>310</v>
      </c>
      <c r="K298" s="20"/>
      <c r="L298" s="21">
        <v>5096</v>
      </c>
    </row>
    <row r="299" spans="1:12" ht="15.75" x14ac:dyDescent="0.25">
      <c r="A299" s="43" t="s">
        <v>310</v>
      </c>
      <c r="B299" s="147"/>
      <c r="C299" s="22" t="s">
        <v>26</v>
      </c>
      <c r="D299" s="23" t="s">
        <v>383</v>
      </c>
      <c r="E299" s="24"/>
      <c r="F299" s="25"/>
      <c r="G299" s="26" t="s">
        <v>310</v>
      </c>
      <c r="H299" s="27">
        <v>0</v>
      </c>
      <c r="I299" s="28">
        <v>0.2</v>
      </c>
      <c r="J299" s="19" t="s">
        <v>310</v>
      </c>
      <c r="K299" s="20"/>
      <c r="L299" s="21">
        <v>5097</v>
      </c>
    </row>
    <row r="300" spans="1:12" ht="15.75" x14ac:dyDescent="0.25">
      <c r="A300" s="43" t="s">
        <v>310</v>
      </c>
      <c r="B300" s="147"/>
      <c r="C300" s="22" t="s">
        <v>26</v>
      </c>
      <c r="D300" s="23" t="s">
        <v>141</v>
      </c>
      <c r="E300" s="24"/>
      <c r="F300" s="25"/>
      <c r="G300" s="26" t="s">
        <v>310</v>
      </c>
      <c r="H300" s="27">
        <v>0</v>
      </c>
      <c r="I300" s="28">
        <v>0.28999999999999998</v>
      </c>
      <c r="J300" s="19" t="s">
        <v>310</v>
      </c>
      <c r="K300" s="20"/>
      <c r="L300" s="21">
        <v>5124</v>
      </c>
    </row>
    <row r="301" spans="1:12" ht="15.75" x14ac:dyDescent="0.25">
      <c r="A301" s="43" t="s">
        <v>310</v>
      </c>
      <c r="B301" s="147"/>
      <c r="C301" s="22" t="s">
        <v>26</v>
      </c>
      <c r="D301" s="23" t="s">
        <v>270</v>
      </c>
      <c r="E301" s="24"/>
      <c r="F301" s="25"/>
      <c r="G301" s="26" t="s">
        <v>310</v>
      </c>
      <c r="H301" s="27">
        <v>0</v>
      </c>
      <c r="I301" s="28">
        <v>0</v>
      </c>
      <c r="J301" s="19" t="s">
        <v>310</v>
      </c>
      <c r="K301" s="20"/>
      <c r="L301" s="21">
        <v>5199</v>
      </c>
    </row>
    <row r="302" spans="1:12" ht="15.75" x14ac:dyDescent="0.25">
      <c r="A302" s="43" t="s">
        <v>310</v>
      </c>
      <c r="B302" s="147"/>
      <c r="C302" s="22" t="s">
        <v>26</v>
      </c>
      <c r="D302" s="23" t="s">
        <v>291</v>
      </c>
      <c r="E302" s="24"/>
      <c r="F302" s="25"/>
      <c r="G302" s="26" t="s">
        <v>310</v>
      </c>
      <c r="H302" s="27">
        <v>0</v>
      </c>
      <c r="I302" s="28">
        <v>5</v>
      </c>
      <c r="J302" s="19" t="s">
        <v>310</v>
      </c>
      <c r="K302" s="20"/>
      <c r="L302" s="21" t="s">
        <v>285</v>
      </c>
    </row>
    <row r="303" spans="1:12" ht="15.75" x14ac:dyDescent="0.25">
      <c r="A303" s="43" t="str">
        <f>IF([1]!Tabelle3[[#This Row],[Menge]]="-",[1]!Tabelle3[[#This Row],[Menge]],"")</f>
        <v/>
      </c>
      <c r="B303" s="40" t="s">
        <v>37</v>
      </c>
      <c r="C303" s="22"/>
      <c r="D303" s="156" t="s">
        <v>384</v>
      </c>
      <c r="E303" s="24"/>
      <c r="F303" s="25"/>
      <c r="G303" s="26"/>
      <c r="H303" s="27"/>
      <c r="I303" s="28" t="s">
        <v>37</v>
      </c>
      <c r="J303" s="19"/>
      <c r="K303" s="20"/>
      <c r="L303" s="21" t="s">
        <v>385</v>
      </c>
    </row>
    <row r="304" spans="1:12" ht="15.75" x14ac:dyDescent="0.25">
      <c r="A304" s="43" t="str">
        <f>IF([1]!Tabelle3[[#This Row],[Menge]]="-",[1]!Tabelle3[[#This Row],[Menge]],"")</f>
        <v/>
      </c>
      <c r="B304" s="40" t="s">
        <v>37</v>
      </c>
      <c r="C304" s="22"/>
      <c r="D304" s="156" t="s">
        <v>390</v>
      </c>
      <c r="E304" s="24"/>
      <c r="F304" s="25"/>
      <c r="G304" s="26"/>
      <c r="H304" s="27"/>
      <c r="I304" s="28"/>
      <c r="J304" s="19"/>
      <c r="K304" s="20"/>
      <c r="L304" s="21" t="s">
        <v>386</v>
      </c>
    </row>
    <row r="305" spans="1:12" ht="15.75" x14ac:dyDescent="0.25">
      <c r="A305" s="44" t="str">
        <f>IF([1]!Tabelle3[[#This Row],[Menge]]="-",[1]!Tabelle3[[#This Row],[Menge]],"")</f>
        <v/>
      </c>
      <c r="B305" s="41" t="s">
        <v>37</v>
      </c>
      <c r="C305" s="30"/>
      <c r="D305" s="157" t="s">
        <v>391</v>
      </c>
      <c r="E305" s="32"/>
      <c r="F305" s="33"/>
      <c r="G305" s="34"/>
      <c r="H305" s="35"/>
      <c r="I305" s="36"/>
      <c r="J305" s="39"/>
      <c r="K305" s="20"/>
      <c r="L305" s="21" t="s">
        <v>387</v>
      </c>
    </row>
    <row r="306" spans="1:12" ht="15.75" x14ac:dyDescent="0.25">
      <c r="A306" s="43" t="str">
        <f>IF([1]!Tabelle3[[#This Row],[Menge]]="-",[1]!Tabelle3[[#This Row],[Menge]],"")</f>
        <v/>
      </c>
      <c r="B306" s="147"/>
      <c r="C306" s="148"/>
      <c r="D306" s="149"/>
      <c r="E306" s="150"/>
      <c r="F306" s="25"/>
      <c r="G306" s="26"/>
      <c r="H306" s="27"/>
      <c r="I306" s="28"/>
      <c r="J306" s="19"/>
      <c r="K306" s="20"/>
      <c r="L306" s="21" t="s">
        <v>388</v>
      </c>
    </row>
    <row r="307" spans="1:12" ht="15" customHeight="1" x14ac:dyDescent="0.25">
      <c r="A307" s="43" t="str">
        <f>IF([1]!Tabelle3[[#This Row],[Menge]]="-",[1]!Tabelle3[[#This Row],[Menge]],"")</f>
        <v/>
      </c>
      <c r="B307" s="147"/>
      <c r="C307" s="148"/>
      <c r="D307" s="149"/>
      <c r="E307" s="150"/>
      <c r="F307" s="25"/>
      <c r="G307" s="26"/>
      <c r="H307" s="27"/>
      <c r="I307" s="28" t="s">
        <v>37</v>
      </c>
      <c r="J307" s="19"/>
      <c r="K307" s="20"/>
      <c r="L307" s="21"/>
    </row>
    <row r="308" spans="1:12" ht="15" customHeight="1" x14ac:dyDescent="0.25">
      <c r="A308" s="43" t="str">
        <f>IF([1]!Tabelle3[[#This Row],[Menge]]="-",[1]!Tabelle3[[#This Row],[Menge]],"")</f>
        <v/>
      </c>
      <c r="B308" s="147"/>
      <c r="C308" s="148"/>
      <c r="D308" s="149"/>
      <c r="E308" s="150"/>
      <c r="F308" s="25"/>
      <c r="G308" s="26"/>
      <c r="H308" s="27"/>
      <c r="I308" s="28" t="s">
        <v>37</v>
      </c>
      <c r="J308" s="19"/>
      <c r="K308" s="20"/>
      <c r="L308" s="21"/>
    </row>
    <row r="309" spans="1:12" ht="15" customHeight="1" x14ac:dyDescent="0.25">
      <c r="A309" s="43" t="str">
        <f>IF([1]!Tabelle3[[#This Row],[Menge]]="-",[1]!Tabelle3[[#This Row],[Menge]],"")</f>
        <v/>
      </c>
      <c r="B309" s="147"/>
      <c r="C309" s="148" t="s">
        <v>310</v>
      </c>
      <c r="D309" s="151" t="s">
        <v>310</v>
      </c>
      <c r="E309" s="150"/>
      <c r="F309" s="25"/>
      <c r="G309" s="26" t="str">
        <f t="shared" ref="G309:G310" si="0">IF(F309="", "", B309-F309)</f>
        <v/>
      </c>
      <c r="H309" s="27" t="str">
        <f>IF($L309="","",VLOOKUP($L309,[1]!Tabelle4[#Data],7, FALSE))</f>
        <v/>
      </c>
      <c r="I309" s="28" t="s">
        <v>37</v>
      </c>
      <c r="J309" s="19" t="str">
        <f t="shared" ref="J309:J310" si="1">IF(F309="",IF(H309="x","keine Kommission",""), G309*I309)</f>
        <v/>
      </c>
      <c r="K309" s="20"/>
      <c r="L309" s="21"/>
    </row>
    <row r="310" spans="1:12" ht="15" customHeight="1" thickBot="1" x14ac:dyDescent="0.3">
      <c r="A310" s="43"/>
      <c r="B310" s="152"/>
      <c r="C310" s="153" t="s">
        <v>310</v>
      </c>
      <c r="D310" s="154" t="s">
        <v>310</v>
      </c>
      <c r="E310" s="155"/>
      <c r="F310" s="46"/>
      <c r="G310" s="26" t="str">
        <f t="shared" si="0"/>
        <v/>
      </c>
      <c r="H310" s="27" t="str">
        <f>IF($L310="","",VLOOKUP($L310,[1]!Tabelle4[#Data],7, FALSE))</f>
        <v/>
      </c>
      <c r="I310" s="28" t="s">
        <v>37</v>
      </c>
      <c r="J310" s="19" t="str">
        <f t="shared" si="1"/>
        <v/>
      </c>
      <c r="K310" s="20"/>
      <c r="L310" s="21"/>
    </row>
    <row r="311" spans="1:12" ht="21.75" thickBot="1" x14ac:dyDescent="0.4">
      <c r="A311" s="133"/>
      <c r="B311" s="134"/>
      <c r="C311" s="133"/>
      <c r="D311" s="135"/>
      <c r="E311" s="136"/>
      <c r="F311" s="136"/>
      <c r="G311" s="137"/>
      <c r="H311" s="137"/>
      <c r="I311" s="137" t="s">
        <v>389</v>
      </c>
      <c r="J311" s="138"/>
      <c r="K311" s="133"/>
      <c r="L311" s="139"/>
    </row>
    <row r="312" spans="1:12" ht="15" customHeight="1" x14ac:dyDescent="0.25">
      <c r="A312" s="140"/>
      <c r="B312" s="134" t="s">
        <v>5</v>
      </c>
      <c r="C312" s="140"/>
      <c r="D312" s="133"/>
      <c r="E312" s="141"/>
      <c r="F312" s="142"/>
      <c r="G312" s="142"/>
      <c r="H312" s="133"/>
      <c r="I312" s="143"/>
      <c r="J312" s="133"/>
      <c r="K312" s="133"/>
      <c r="L312" s="144"/>
    </row>
    <row r="313" spans="1:12" ht="15" customHeight="1" x14ac:dyDescent="0.25">
      <c r="A313" s="140"/>
      <c r="B313" s="134" t="s">
        <v>11</v>
      </c>
      <c r="C313" s="140"/>
      <c r="D313" s="133"/>
      <c r="E313" s="141"/>
      <c r="F313" s="142"/>
      <c r="G313" s="142"/>
      <c r="H313" s="133"/>
      <c r="I313" s="145"/>
      <c r="J313" s="146"/>
      <c r="K313" s="133"/>
      <c r="L313" s="144"/>
    </row>
  </sheetData>
  <sheetProtection formatCells="0" formatColumns="0" formatRows="0" insertColumns="0" insertRows="0" insertHyperlinks="0" deleteColumns="0" deleteRows="0" selectLockedCells="1" sort="0" autoFilter="0" pivotTables="0"/>
  <mergeCells count="11">
    <mergeCell ref="K4:L5"/>
    <mergeCell ref="J2:L2"/>
    <mergeCell ref="K3:L3"/>
    <mergeCell ref="B8:I8"/>
    <mergeCell ref="B14:D15"/>
    <mergeCell ref="B4:G4"/>
    <mergeCell ref="B5:G5"/>
    <mergeCell ref="B6:G6"/>
    <mergeCell ref="B7:G7"/>
    <mergeCell ref="F13:I13"/>
    <mergeCell ref="B13:D13"/>
  </mergeCells>
  <phoneticPr fontId="8" type="noConversion"/>
  <conditionalFormatting sqref="B8">
    <cfRule type="expression" dxfId="3" priority="26">
      <formula>$K$4="Anhänger #58"</formula>
    </cfRule>
  </conditionalFormatting>
  <conditionalFormatting sqref="B19:B310">
    <cfRule type="expression" dxfId="2" priority="3">
      <formula>B19=0</formula>
    </cfRule>
  </conditionalFormatting>
  <conditionalFormatting sqref="D18:D310">
    <cfRule type="expression" dxfId="1" priority="2">
      <formula>B18="-"</formula>
    </cfRule>
  </conditionalFormatting>
  <conditionalFormatting sqref="G19:G310">
    <cfRule type="expression" dxfId="0" priority="1">
      <formula>AND($F19&gt;0,$G19="")</formula>
    </cfRule>
  </conditionalFormatting>
  <pageMargins left="0.70866141732283472" right="0.39370078740157483" top="0.39370078740157483" bottom="0.78740157480314965" header="0" footer="0.31496062992125984"/>
  <pageSetup paperSize="9" scale="74" fitToHeight="0" orientation="portrait" r:id="rId1"/>
  <headerFooter>
    <oddFooter>&amp;Lwww.spar-pammer.at&amp;C&amp;H&amp;F&amp;RDruckdatum: &amp;D | &amp;T
Seite &amp;P</oddFooter>
  </headerFooter>
  <rowBreaks count="1" manualBreakCount="1">
    <brk id="270" max="12" man="1"/>
  </rowBreaks>
  <drawing r:id="rId2"/>
  <legacyDrawing r:id="rId3"/>
  <legacyDrawingHF r:id="rId4"/>
  <tableParts count="1">
    <tablePart r:id="rId5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00CE1740D5D4741B82E1D85DDB8AC54" ma:contentTypeVersion="11" ma:contentTypeDescription="Ein neues Dokument erstellen." ma:contentTypeScope="" ma:versionID="82fa1905a4dd7cb87e1718306f235172">
  <xsd:schema xmlns:xsd="http://www.w3.org/2001/XMLSchema" xmlns:xs="http://www.w3.org/2001/XMLSchema" xmlns:p="http://schemas.microsoft.com/office/2006/metadata/properties" xmlns:ns3="d4fefb5e-e27b-42e2-9a42-c2d961c4b772" xmlns:ns4="f9d7b96b-00dd-4638-9892-e623669ce781" targetNamespace="http://schemas.microsoft.com/office/2006/metadata/properties" ma:root="true" ma:fieldsID="251a86d98cd3653679c33b672d207731" ns3:_="" ns4:_="">
    <xsd:import namespace="d4fefb5e-e27b-42e2-9a42-c2d961c4b772"/>
    <xsd:import namespace="f9d7b96b-00dd-4638-9892-e623669ce78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OCR" minOccurs="0"/>
                <xsd:element ref="ns4:MediaServiceGenerationTime" minOccurs="0"/>
                <xsd:element ref="ns4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fefb5e-e27b-42e2-9a42-c2d961c4b77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Freigegeben für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Freigegeben für -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Freigabehinweis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d7b96b-00dd-4638-9892-e623669ce78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5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C74114E-043F-4A86-B33E-0697607E47F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6DA89BF-1D2E-48EA-A9EB-FC22CBD662E6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f9d7b96b-00dd-4638-9892-e623669ce781"/>
    <ds:schemaRef ds:uri="http://purl.org/dc/terms/"/>
    <ds:schemaRef ds:uri="d4fefb5e-e27b-42e2-9a42-c2d961c4b772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A0835CEB-A0BC-4514-94BA-17E5993FA5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4fefb5e-e27b-42e2-9a42-c2d961c4b772"/>
    <ds:schemaRef ds:uri="f9d7b96b-00dd-4638-9892-e623669ce78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2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ANFRAGE</vt:lpstr>
      <vt:lpstr>ANFRAGE!Druckbereich</vt:lpstr>
      <vt:lpstr>ANFRAGE!Drucktitel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Rechnung</dc:title>
  <dc:creator>Spar Markt</dc:creator>
  <cp:lastModifiedBy>Michael Pammer</cp:lastModifiedBy>
  <cp:lastPrinted>2025-03-20T14:36:10Z</cp:lastPrinted>
  <dcterms:created xsi:type="dcterms:W3CDTF">1999-07-29T14:46:36Z</dcterms:created>
  <dcterms:modified xsi:type="dcterms:W3CDTF">2025-03-20T17:04:58Z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0x010100E00CE1740D5D4741B82E1D85DDB8AC54</vt:lpwstr>
  </property>
</Properties>
</file>